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Deps\SERVEI ECONOMIA I TREBALL\0 PLA DE RECONSTRUCIÓ- CREACIÓ OCUPACIÓ\4. FITXA ECONÒMICA\"/>
    </mc:Choice>
  </mc:AlternateContent>
  <bookViews>
    <workbookView xWindow="0" yWindow="0" windowWidth="19200" windowHeight="11295" tabRatio="807"/>
  </bookViews>
  <sheets>
    <sheet name="Càlcul cost max subvenció" sheetId="7" r:id="rId1"/>
    <sheet name="Grup i tipus de cotització " sheetId="5" r:id="rId2"/>
    <sheet name="CNAE " sheetId="13" r:id="rId3"/>
    <sheet name="Models de Contractes" sheetId="8" r:id="rId4"/>
    <sheet name="Càlcul indemnització" sheetId="14" r:id="rId5"/>
  </sheets>
  <definedNames>
    <definedName name="_xlnm._FilterDatabase" localSheetId="1" hidden="1">'Grup i tipus de cotització '!$A$31:$F$54</definedName>
    <definedName name="_xlnm._FilterDatabase" localSheetId="3" hidden="1">'Models de Contractes'!$B$38:$E$93</definedName>
    <definedName name="_xlnm.Print_Area" localSheetId="0">'Càlcul cost max subvenció'!$A$1:$E$66</definedName>
    <definedName name="CONTRACTE_EN_PRACTIQUES">'Models de Contractes'!$F$3:$F$6</definedName>
    <definedName name="CONTRACTE_PER_LA_FORMACIO_I_APRENENTAGE">'Models de Contractes'!$E$3:$E$7</definedName>
    <definedName name="INDEFINIT">'Models de Contractes'!$C$3:$C$21</definedName>
    <definedName name="Models_de_Contracte">'Models de Contractes'!$A$1:$A$6</definedName>
    <definedName name="TEMPORAL">'Models de Contractes'!$D$3:$D$33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7" l="1"/>
  <c r="D35" i="7"/>
  <c r="D30" i="7" l="1"/>
  <c r="D57" i="7" l="1"/>
  <c r="D59" i="7" l="1"/>
  <c r="D52" i="7" l="1"/>
  <c r="B53" i="5" l="1"/>
  <c r="B51" i="5"/>
  <c r="B49" i="5"/>
  <c r="B47" i="5"/>
  <c r="B45" i="5"/>
  <c r="B43" i="5"/>
  <c r="B41" i="5"/>
  <c r="B39" i="5"/>
  <c r="B37" i="5"/>
  <c r="B35" i="5"/>
  <c r="B33" i="5"/>
  <c r="B32" i="5"/>
  <c r="F21" i="5" l="1"/>
  <c r="F22" i="5"/>
  <c r="D31" i="7" s="1"/>
  <c r="D53" i="7" s="1"/>
  <c r="D54" i="7" s="1"/>
  <c r="B40" i="5" l="1"/>
  <c r="B48" i="5"/>
  <c r="B34" i="5"/>
  <c r="B46" i="5"/>
  <c r="B42" i="5"/>
  <c r="B50" i="5"/>
  <c r="B36" i="5"/>
  <c r="B44" i="5"/>
  <c r="B52" i="5"/>
  <c r="B38" i="5"/>
  <c r="B54" i="5"/>
  <c r="D32" i="7" l="1"/>
  <c r="D36" i="7" s="1"/>
  <c r="D58" i="7" s="1"/>
  <c r="D60" i="7" l="1"/>
  <c r="D64" i="7" s="1"/>
  <c r="D37" i="7"/>
</calcChain>
</file>

<file path=xl/sharedStrings.xml><?xml version="1.0" encoding="utf-8"?>
<sst xmlns="http://schemas.openxmlformats.org/spreadsheetml/2006/main" count="974" uniqueCount="573">
  <si>
    <t>a</t>
  </si>
  <si>
    <t>b</t>
  </si>
  <si>
    <t>d</t>
  </si>
  <si>
    <t>f</t>
  </si>
  <si>
    <t>g</t>
  </si>
  <si>
    <t>h</t>
  </si>
  <si>
    <t>Grup de cotització</t>
  </si>
  <si>
    <t>Codi CNAE AT/MP</t>
  </si>
  <si>
    <t>Tarifa AT/MP %</t>
  </si>
  <si>
    <t>Cost mensual quota empresa cotització SS</t>
  </si>
  <si>
    <t>Agricultura, ganadería, caza y servicios relacionados con las mismas Excepto:</t>
  </si>
  <si>
    <t>Silvicultura y explotación forestal</t>
  </si>
  <si>
    <t>Extracción de antracita, hulla y lignito (Excepto y)</t>
  </si>
  <si>
    <t>Extracción de crudo de petróleo y gas natural</t>
  </si>
  <si>
    <t>Extracción de minerales metálicos</t>
  </si>
  <si>
    <t>Actividades de apoyo a las industrias extractivas</t>
  </si>
  <si>
    <t>Fabricación de bebidas</t>
  </si>
  <si>
    <t>Industria del tabaco</t>
  </si>
  <si>
    <t>Industria textil (Excepto 1391)</t>
  </si>
  <si>
    <t>Producción ganadera (Excepto el 0147)</t>
  </si>
  <si>
    <t>Producción agrícola combinada con la producción ganadera</t>
  </si>
  <si>
    <t>Industria del cuero y del calzado</t>
  </si>
  <si>
    <t>Artes gráficas y reproducción de soportes grabados</t>
  </si>
  <si>
    <t>Coquerías y refino de petróleo</t>
  </si>
  <si>
    <t>Fabricación de productos farmacéuticos</t>
  </si>
  <si>
    <t>Fabricación de productos de caucho y plástico</t>
  </si>
  <si>
    <t>Fabricación de material y equipo eléctrico</t>
  </si>
  <si>
    <t>Fabricación de maquinaria y equipo n.c.o.p.</t>
  </si>
  <si>
    <t>Fabricación de vehículos de motor, remolques y semirremolques</t>
  </si>
  <si>
    <t>Fabricación de muebles</t>
  </si>
  <si>
    <t>Captación, depuración y distribución de agua</t>
  </si>
  <si>
    <t>Recogida y tratamiento de aguas residuales</t>
  </si>
  <si>
    <t>Ingeniería civil</t>
  </si>
  <si>
    <t>Actividades de construcción especializada</t>
  </si>
  <si>
    <t>Transporte marítimo y por vías navegables interiores</t>
  </si>
  <si>
    <t>Transporte aéreo</t>
  </si>
  <si>
    <t>Actividades postales y de correos</t>
  </si>
  <si>
    <t>Servicios de alojamiento</t>
  </si>
  <si>
    <t>Servicios de comidas y bebidas</t>
  </si>
  <si>
    <t>Edición</t>
  </si>
  <si>
    <t>Telecomunicaciones</t>
  </si>
  <si>
    <t>Programación, consultoría y otras actividades relacionadas con la informática</t>
  </si>
  <si>
    <t>Actividades inmobiliarias</t>
  </si>
  <si>
    <t>Actividades jurídicas y de contabilidad</t>
  </si>
  <si>
    <t>Servicios técnicos de arquitectura e ingeniería; ensayos y análisis técnicos</t>
  </si>
  <si>
    <t>Investigación y desarrollo</t>
  </si>
  <si>
    <t>Publicidad y estudios de mercado</t>
  </si>
  <si>
    <t>Actividades veterinarias</t>
  </si>
  <si>
    <t>Actividades de alquiler</t>
  </si>
  <si>
    <t>Actividades de seguridad e investigación</t>
  </si>
  <si>
    <t>Educación</t>
  </si>
  <si>
    <t>Asistencia en establecimientos residenciales</t>
  </si>
  <si>
    <t>Actividades de servicios sociales sin alojamiento</t>
  </si>
  <si>
    <t>Actividades de creación, artísticas y espectáculos</t>
  </si>
  <si>
    <t>Actividades de juegos de azar y apuestas</t>
  </si>
  <si>
    <t>Actividades asociativas</t>
  </si>
  <si>
    <t>Actividades de organizaciones y organismos extraterritoriales</t>
  </si>
  <si>
    <t>Fabricación de otros productos alimenticios</t>
  </si>
  <si>
    <t>Cultivo de hortalizas, raíces y tubérculos</t>
  </si>
  <si>
    <t>Otros cultivos no perennes</t>
  </si>
  <si>
    <t>Otros cultivos perennes</t>
  </si>
  <si>
    <t>Propagación de plantas</t>
  </si>
  <si>
    <t>Confección de prendas de vestir de punto</t>
  </si>
  <si>
    <t>Avicultura</t>
  </si>
  <si>
    <t>Tratamiento de semillas para reproducción</t>
  </si>
  <si>
    <t>Fabricación de pasta papelera, papel y cartón</t>
  </si>
  <si>
    <t>Fabricación de fibras artificiales y sintéticas</t>
  </si>
  <si>
    <t>Fabricación de vidrio y productos de vidrio</t>
  </si>
  <si>
    <t>Fabricación de productos cerámicos refractarios</t>
  </si>
  <si>
    <t>Fabricación de otros productos cerámicos</t>
  </si>
  <si>
    <t>Corte, tallado y acabado de la piedra</t>
  </si>
  <si>
    <t>Fabricación de artículos de joyería y artículos similares</t>
  </si>
  <si>
    <t>Acuicultura en agua dulce</t>
  </si>
  <si>
    <t>Fabricación de instrumentos musicales</t>
  </si>
  <si>
    <t>Promoción inmobiliaria</t>
  </si>
  <si>
    <t>Mantenimiento y reparación de vehículos de motor</t>
  </si>
  <si>
    <t>Comercio al por menor de combustible para la automoción en establecimientos especializados</t>
  </si>
  <si>
    <t>Actividades de fotografía</t>
  </si>
  <si>
    <t>Actividades de las agencias de colocación</t>
  </si>
  <si>
    <t>Servicios integrales a edificios e instalaciones</t>
  </si>
  <si>
    <t>Prestación de servicios a la comunidad en general</t>
  </si>
  <si>
    <t>Otras actividades sanitarias</t>
  </si>
  <si>
    <t>Fabricación de tejidos de punto</t>
  </si>
  <si>
    <t>Confección de prendas de vestir de cuero</t>
  </si>
  <si>
    <t>Fabricación de artículos de peletería</t>
  </si>
  <si>
    <t>Fabricación de envases y embalajes de madera</t>
  </si>
  <si>
    <t>Fabricación de azulejos y baldosas de cerámica</t>
  </si>
  <si>
    <t>Fabricación de motocicletas</t>
  </si>
  <si>
    <t>Reparación de equipos electrónicos y ópticos</t>
  </si>
  <si>
    <t>Reparación de equipos eléctricos</t>
  </si>
  <si>
    <t>Comercio al por mayor de animales vivos</t>
  </si>
  <si>
    <t>Comercio al por mayor de cueros y pieles</t>
  </si>
  <si>
    <t>Comercio al por mayor de carne y productos cárnicos</t>
  </si>
  <si>
    <t>Comercio al por mayor de metales y minerales metálicos</t>
  </si>
  <si>
    <t>Comercio al por mayor no especializado</t>
  </si>
  <si>
    <t>Actividades anexas al transporte terrestre</t>
  </si>
  <si>
    <t>Actividades de las agencias de noticias</t>
  </si>
  <si>
    <t>Actividades de los centros de llamadas</t>
  </si>
  <si>
    <t>Actividades de envasado y empaquetado</t>
  </si>
  <si>
    <t>Actividades de los jardines botánicos, parques zoológicos y reservas naturales</t>
  </si>
  <si>
    <t>Reparación de muebles y artículos de menaje</t>
  </si>
  <si>
    <t>Peluquería y otros tratamientos de belleza</t>
  </si>
  <si>
    <t>Pompas fúnebres y actividades relacionadas</t>
  </si>
  <si>
    <t>Otros servicios personales n.c.o.p.</t>
  </si>
  <si>
    <t>Personal en trabajos exclusivos de oficina.</t>
  </si>
  <si>
    <t>Representantes de Comercio.</t>
  </si>
  <si>
    <t>Personal de limpieza en general. Limpieza de edificios y de todo tipo de establecimientos. Limpieza de calles.</t>
  </si>
  <si>
    <t>u</t>
  </si>
  <si>
    <t>Espectáculos taurinos</t>
  </si>
  <si>
    <t>v</t>
  </si>
  <si>
    <t>w</t>
  </si>
  <si>
    <t>Grupo tercero de cotización del Régimen especial del Mar</t>
  </si>
  <si>
    <t>x</t>
  </si>
  <si>
    <t>Carga y descarga; estiba y desestiba</t>
  </si>
  <si>
    <t>y</t>
  </si>
  <si>
    <t>Trabajos habituales en interior de minas</t>
  </si>
  <si>
    <t>Atur</t>
  </si>
  <si>
    <t>Fogasa</t>
  </si>
  <si>
    <t>Formació Professional</t>
  </si>
  <si>
    <t>-</t>
  </si>
  <si>
    <t>11-Fabricación de bebidas</t>
  </si>
  <si>
    <t>12-Industria del tabaco</t>
  </si>
  <si>
    <t>13-Industria textil (Excepto 1391)</t>
  </si>
  <si>
    <t>15-Industria del cuero y del calzado</t>
  </si>
  <si>
    <t>18-Artes gráficas y reproducción de soportes grabados</t>
  </si>
  <si>
    <t>19-Coquerías y refino de petróleo</t>
  </si>
  <si>
    <t>21-Fabricación de productos farmacéuticos</t>
  </si>
  <si>
    <t>22-Fabricación de productos de caucho y plástico</t>
  </si>
  <si>
    <t>27-Fabricación de material y equipo eléctrico</t>
  </si>
  <si>
    <t>28-Fabricación de maquinaria y equipo n.c.o.p.</t>
  </si>
  <si>
    <t>29-Fabricación de vehículos de motor, remolques y semirremolques</t>
  </si>
  <si>
    <t>31-Fabricación de muebles</t>
  </si>
  <si>
    <t>36-Captación, depuración y distribución de agua</t>
  </si>
  <si>
    <t>37-Recogida y tratamiento de aguas residuales</t>
  </si>
  <si>
    <t>42-Ingeniería civil</t>
  </si>
  <si>
    <t>43-Actividades de construcción especializada</t>
  </si>
  <si>
    <t>50-Transporte marítimo y por vías navegables interiores</t>
  </si>
  <si>
    <t>51-Transporte aéreo</t>
  </si>
  <si>
    <t>53-Actividades postales y de correos</t>
  </si>
  <si>
    <t>55-Servicios de alojamiento</t>
  </si>
  <si>
    <t>56-Servicios de comidas y bebidas</t>
  </si>
  <si>
    <t>58-Edición</t>
  </si>
  <si>
    <t>61-Telecomunicaciones</t>
  </si>
  <si>
    <t>62-Programación, consultoría y otras actividades relacionadas con la informática</t>
  </si>
  <si>
    <t>68-Actividades inmobiliarias</t>
  </si>
  <si>
    <t>69-Actividades jurídicas y de contabilidad</t>
  </si>
  <si>
    <t>71-Servicios técnicos de arquitectura e ingeniería; ensayos y análisis técnicos</t>
  </si>
  <si>
    <t>72-Investigación y desarrollo</t>
  </si>
  <si>
    <t>73-Publicidad y estudios de mercado</t>
  </si>
  <si>
    <t>75-Actividades veterinarias</t>
  </si>
  <si>
    <t>77-Actividades de alquiler</t>
  </si>
  <si>
    <t>80-Actividades de seguridad e investigación</t>
  </si>
  <si>
    <t>85-Educación</t>
  </si>
  <si>
    <t>87-Asistencia en establecimientos residenciales</t>
  </si>
  <si>
    <t>88-Actividades de servicios sociales sin alojamiento</t>
  </si>
  <si>
    <t>90-Actividades de creación, artísticas y espectáculos</t>
  </si>
  <si>
    <t>92-Actividades de juegos de azar y apuestas</t>
  </si>
  <si>
    <t>94-Actividades asociativas</t>
  </si>
  <si>
    <t>99-Actividades de organizaciones y organismos extraterritoriales</t>
  </si>
  <si>
    <t>108-Fabricación de otros productos alimenticios</t>
  </si>
  <si>
    <t>143-Confección de prendas de vestir de punto</t>
  </si>
  <si>
    <t>171-Fabricación de pasta papelera, papel y cartón</t>
  </si>
  <si>
    <t>206-Fabricación de fibras artificiales y sintéticas</t>
  </si>
  <si>
    <t>231-Fabricación de vidrio y productos de vidrio</t>
  </si>
  <si>
    <t>232-Fabricación de productos cerámicos refractarios</t>
  </si>
  <si>
    <t>234-Fabricación de otros productos cerámicos</t>
  </si>
  <si>
    <t>237-Corte, tallado y acabado de la piedra</t>
  </si>
  <si>
    <t>321-Fabricación de artículos de joyería y artículos similares</t>
  </si>
  <si>
    <t>322-Fabricación de instrumentos musicales</t>
  </si>
  <si>
    <t>411-Promoción inmobiliaria</t>
  </si>
  <si>
    <t>452-Mantenimiento y reparación de vehículos de motor</t>
  </si>
  <si>
    <t>473-Comercio al por menor de combustible para la automoción en establecimientos especializados</t>
  </si>
  <si>
    <t>742-Actividades de fotografía</t>
  </si>
  <si>
    <t>781-Actividades de las agencias de colocación</t>
  </si>
  <si>
    <t>811-Servicios integrales a edificios e instalaciones</t>
  </si>
  <si>
    <t>842-Prestación de servicios a la comunidad en general</t>
  </si>
  <si>
    <t>869-Otras actividades sanitarias</t>
  </si>
  <si>
    <t>1391-Fabricación de tejidos de punto</t>
  </si>
  <si>
    <t>1411-Confección de prendas de vestir de cuero</t>
  </si>
  <si>
    <t>1420-Fabricación de artículos de peletería</t>
  </si>
  <si>
    <t>1624-Fabricación de envases y embalajes de madera</t>
  </si>
  <si>
    <t>2331-Fabricación de azulejos y baldosas de cerámica</t>
  </si>
  <si>
    <t>3091-Fabricación de motocicletas</t>
  </si>
  <si>
    <t>3313-Reparación de equipos electrónicos y ópticos</t>
  </si>
  <si>
    <t>3314-Reparación de equipos eléctricos</t>
  </si>
  <si>
    <t>4623-Comercio al por mayor de animales vivos</t>
  </si>
  <si>
    <t>4624-Comercio al por mayor de cueros y pieles</t>
  </si>
  <si>
    <t>4632-Comercio al por mayor de carne y productos cárnicos</t>
  </si>
  <si>
    <t>4672-Comercio al por mayor de metales y minerales metálicos</t>
  </si>
  <si>
    <t>4690-Comercio al por mayor no especializado</t>
  </si>
  <si>
    <t>5221-Actividades anexas al transporte terrestre</t>
  </si>
  <si>
    <t>6391-Actividades de las agencias de noticias</t>
  </si>
  <si>
    <t>8220-Actividades de los centros de llamadas</t>
  </si>
  <si>
    <t>8292-Actividades de envasado y empaquetado</t>
  </si>
  <si>
    <t>9104-Actividades de los jardines botánicos, parques zoológicos y reservas naturales</t>
  </si>
  <si>
    <t>9524-Reparación de muebles y artículos de menaje</t>
  </si>
  <si>
    <t>9602-Peluquería y otros tratamientos de belleza</t>
  </si>
  <si>
    <t>9603-Pompas fúnebres y actividades relacionadas</t>
  </si>
  <si>
    <t>9609-Otros servicios personales n.c.o.p.</t>
  </si>
  <si>
    <t>a-Personal en trabajos exclusivos de oficina.</t>
  </si>
  <si>
    <t>b-Representantes de Comercio.</t>
  </si>
  <si>
    <t>g-Personal de limpieza en general. Limpieza de edificios y de todo tipo de establecimientos. Limpieza de calles.</t>
  </si>
  <si>
    <t>u-Espectáculos taurinos</t>
  </si>
  <si>
    <t>w-Grupo tercero de cotización del Régimen especial del Mar</t>
  </si>
  <si>
    <t>x-Carga y descarga; estiba y desestiba</t>
  </si>
  <si>
    <t>y-Trabajos habituales en interior de minas</t>
  </si>
  <si>
    <t xml:space="preserve">Tipus de contracte </t>
  </si>
  <si>
    <t xml:space="preserve">6-Subalterns </t>
  </si>
  <si>
    <t xml:space="preserve">7-Auxiliars administratius </t>
  </si>
  <si>
    <t>10-Peons</t>
  </si>
  <si>
    <t>Contingencies comuns</t>
  </si>
  <si>
    <t>NOM, COGNOMS</t>
  </si>
  <si>
    <t xml:space="preserve">DNI/NIE  </t>
  </si>
  <si>
    <t>Tipus impositiu quota empresa cotització SS (CC, ATUR, FOGASA, FP) %</t>
  </si>
  <si>
    <t>Tipus Impositiu Cotització</t>
  </si>
  <si>
    <t>Cost retribució bruta mensual   (Inclòs prorrateig gratif. extr. / Exclosos conceptes extrasalarials)</t>
  </si>
  <si>
    <t>DADES TREBALLADOR/A</t>
  </si>
  <si>
    <t>Cost Mensual Contractació</t>
  </si>
  <si>
    <t>COST SALARIAL MÀXIM COBERT PER LA SUBVENCIÓ</t>
  </si>
  <si>
    <t xml:space="preserve">CÀLCUL COST COBERT PER LA SUBVENCIÓ </t>
  </si>
  <si>
    <t>COST MENSUAL CONTRACTACIÓ</t>
  </si>
  <si>
    <t>Sol.licitud Subvenció: Import Total Subvenció</t>
  </si>
  <si>
    <t>Maxims</t>
  </si>
  <si>
    <t xml:space="preserve">Sol·licitud subvenció retribució bruta mensual   (Inclòs prorrateig gratif. extr. / Exclosos conceptes extrasalarials) </t>
  </si>
  <si>
    <t>Nom de l'empresa</t>
  </si>
  <si>
    <t>NIF/CIF</t>
  </si>
  <si>
    <t>Adreça</t>
  </si>
  <si>
    <t>Població</t>
  </si>
  <si>
    <t>Nota: Només omplir cel.les en blau</t>
  </si>
  <si>
    <t>Grup Cotització i Categoria Professional</t>
  </si>
  <si>
    <t>Taula Retribució màxima mensual coberta per la subvenció.</t>
  </si>
  <si>
    <t>Pressupost de l'empresa o entitat</t>
  </si>
  <si>
    <t>Telèfon</t>
  </si>
  <si>
    <t xml:space="preserve">Nom Representant </t>
  </si>
  <si>
    <t>Correu Electrònic</t>
  </si>
  <si>
    <t>Tipus de cotització</t>
  </si>
  <si>
    <t>Tipus Impositiu Seguretat Social a carrec Empresa</t>
  </si>
  <si>
    <t>--</t>
  </si>
  <si>
    <t>Carrec</t>
  </si>
  <si>
    <t xml:space="preserve">Cost Contractual Mensual </t>
  </si>
  <si>
    <t>INDEMNITZACIÓ CORRESPONENT A LA FINALITZACIÓ DE CONTRACTE TEMPORAL</t>
  </si>
  <si>
    <r>
      <rPr>
        <b/>
        <sz val="11"/>
        <color theme="1"/>
        <rFont val="Calibri"/>
        <family val="2"/>
        <scheme val="minor"/>
      </rPr>
      <t>Import total Indemnització</t>
    </r>
    <r>
      <rPr>
        <sz val="11"/>
        <color theme="1"/>
        <rFont val="Calibri"/>
        <family val="2"/>
        <scheme val="minor"/>
      </rPr>
      <t xml:space="preserve">: Aquest import representa la indemnització derivada de la finalització d'un contracte temporal, quan correspongui, fins a un màxim de 12 mesos. </t>
    </r>
  </si>
  <si>
    <t xml:space="preserve">Sol.licitud Subvenció: Cost Indemnització </t>
  </si>
  <si>
    <t xml:space="preserve">Sol.licitud Subvenció: Cost Mensual </t>
  </si>
  <si>
    <t>MODELS DE CONTRACTE</t>
  </si>
  <si>
    <t>INDEFINIT</t>
  </si>
  <si>
    <t>de personas con discapacidad</t>
  </si>
  <si>
    <t>de personas con discapacidad en centros especiales de empleo</t>
  </si>
  <si>
    <t>de personas con discapacidad procedentes de enclaves laborales</t>
  </si>
  <si>
    <t>de apoyo a los emprendedores</t>
  </si>
  <si>
    <t>de un joven contratado por microempresas o empresarios autónomos</t>
  </si>
  <si>
    <t>para nuevos proyectos de emprendimiento joven</t>
  </si>
  <si>
    <t>a tiempo parcial con vinculación formativa</t>
  </si>
  <si>
    <t>para trabajadores en situación de exclusión social</t>
  </si>
  <si>
    <t>para trabajadores que tengan acreditada por la administración competente la condición de víctimas de violencia de género, doméstica, víctimas de terrorismo o víctima de trata de seres humanos</t>
  </si>
  <si>
    <t>para trabajadores en situación de exclusión social por empresas de inserción</t>
  </si>
  <si>
    <t>de familiar de trabajador autónomo</t>
  </si>
  <si>
    <t>para trabajadores mayores de 52 años beneficiarios de los subsidios por desempleo​</t>
  </si>
  <si>
    <t>para trabajadores procedentes de una ETT con contrato de primer empleo joven, con contrato para la formación y el aprendizaje o con contrato en prácticas</t>
  </si>
  <si>
    <t>de servicio del hogar familiar</t>
  </si>
  <si>
    <t>para penados en instituciones penitenciarias</t>
  </si>
  <si>
    <t>de trabajo en grupo</t>
  </si>
  <si>
    <t>de alta dirección</t>
  </si>
  <si>
    <t>Fuente: http://www.ipyme.org/es-ES/ContratacionLaboral/Paginas/Indice.aspx</t>
  </si>
  <si>
    <t>CLÀUSULES ESPECÍFIQUES</t>
  </si>
  <si>
    <t>SI</t>
  </si>
  <si>
    <t>Bonificacions</t>
  </si>
  <si>
    <t>Info Bonificacions</t>
  </si>
  <si>
    <t>http://www.ipyme.org/es-ES/ContratacionLaboral/CIndefinido/Paginas/Personas-con-discapacidad.aspx</t>
  </si>
  <si>
    <t>http://www.ipyme.org/es-ES/ContratacionLaboral/CIndefinido/Paginas/PersonasDiscapCEspecEmpleo.aspx</t>
  </si>
  <si>
    <t>http://www.ipyme.org/es-ES/ContratacionLaboral/CIndefinido/Paginas/PersonasDiscapEnclavesLab.aspx</t>
  </si>
  <si>
    <t>http://www.ipyme.org/es-ES/ContratacionLaboral/CIndefinido/Paginas/ApoyoEmprendedores.aspx</t>
  </si>
  <si>
    <t>http://www.ipyme.org/es-ES/ContratacionLaboral/CIndefinido/Paginas/JovenMicroempresa.aspx</t>
  </si>
  <si>
    <t>http://www.ipyme.org/es-ES/ContratacionLaboral/CIndefinido/Paginas/EmprendimientoJoven.aspx</t>
  </si>
  <si>
    <t>http://www.ipyme.org/es-ES/ContratacionLaboral/CIndefinido/Paginas/VinculacionFormativa.aspx</t>
  </si>
  <si>
    <t>http://www.ipyme.org/es-ES/ContratacionLaboral/CIndefinido/Paginas/ExclusionSocial.aspx</t>
  </si>
  <si>
    <t>http://www.ipyme.org/es-ES/ContratacionLaboral/CIndefinido/Paginas/Victimas.aspx</t>
  </si>
  <si>
    <t>http://www.ipyme.org/es-ES/ContratacionLaboral/CIndefinido/Paginas/FamiliarTrabajadorautonomo.aspx</t>
  </si>
  <si>
    <t>http://www.ipyme.org/es-ES/ContratacionLaboral/CIndefinido/Paginas/Mayores52.aspx</t>
  </si>
  <si>
    <t>http://www.ipyme.org/es-ES/ContratacionLaboral/CIndefinido/Paginas/TratajadoresETT.aspx</t>
  </si>
  <si>
    <t>http://www.ipyme.org/es-ES/ContratacionLaboral/CIndefinido/Paginas/ServicioHogarFamiliar.aspx</t>
  </si>
  <si>
    <t>http://www.ipyme.org/es-ES/ContratacionLaboral/CIndefinido/Paginas/PenadosInstitucionesPenitenciarias.aspx</t>
  </si>
  <si>
    <t>http://www.ipyme.org/es-ES/ContratacionLaboral/CIndefinido/Paginas/TrabajoGrupo.aspx</t>
  </si>
  <si>
    <t>NO</t>
  </si>
  <si>
    <t>http://www.ipyme.org/es-ES/ContratacionLaboral/CIndefinido/Paginas/AltaDireccion.aspx</t>
  </si>
  <si>
    <t>obra o servicio determinado</t>
  </si>
  <si>
    <t>eventual por circunstancias de la producción</t>
  </si>
  <si>
    <t>interinidad</t>
  </si>
  <si>
    <t>interinidad que se celebre para sustituir al trabajador que esté en situación de excedencia por cuidado de familiares, con reducción de cuotas a la Seguridad Social</t>
  </si>
  <si>
    <t>interinidad para sustituir a trabajadores en formación por trabajadores beneficiarios de prestaciones de desempleo</t>
  </si>
  <si>
    <t>interinidad para sustituir a trabajadores durante los periodos de descanso por maternidad, adopción, acogimiento, riesgo durante el embarazo, riesgo durante la lactancia natural o suspensión por paternidad</t>
  </si>
  <si>
    <t>interinidad para sustituir bajas por incapacidad temporal de personas con discapacidad</t>
  </si>
  <si>
    <t>interinidad para sustituir a trabajadoras víctimas de violencia de género</t>
  </si>
  <si>
    <t>primer empleo joven</t>
  </si>
  <si>
    <t>trabajadores en situación de exclusión social</t>
  </si>
  <si>
    <t>trabajadores que tengan acreditada por la Administración competente la condición de víctima de violencia de género, doméstica, víctima del terrorismo o víctima de trata de seres humanos</t>
  </si>
  <si>
    <t>trabajadores en situación de exclusión social por empresas de inserción</t>
  </si>
  <si>
    <t>fomento de empleo para trabajadores en situación de exclusión social en empresas de inserción</t>
  </si>
  <si>
    <t>trabajadores mayores de 52 años beneficiarios de los subsidios por desempleo</t>
  </si>
  <si>
    <t>situación de jubilación parcial</t>
  </si>
  <si>
    <t>de relevo</t>
  </si>
  <si>
    <t>de trabajos de interés social / fomento de empleo agrario</t>
  </si>
  <si>
    <t>de trabajadores del servicio del hogar familiar</t>
  </si>
  <si>
    <t>para la realización de un proyecto específico de investigación científica y técnica</t>
  </si>
  <si>
    <t>de acceso al sistema al sistema español de ciencia, tecnología e innovación</t>
  </si>
  <si>
    <t>para personal investigador en formación</t>
  </si>
  <si>
    <t>predoctoral (personal investigador predoctoral en formación)</t>
  </si>
  <si>
    <t>de trabajadores penados en instituciones penitenciarias</t>
  </si>
  <si>
    <t>de menores y jóvenes en centros de menores sometidos a medidas de internamiento</t>
  </si>
  <si>
    <t>trabajo en grupo / alta dirección</t>
  </si>
  <si>
    <t>sustitución por anticipación de la edad de jubilación</t>
  </si>
  <si>
    <t>TEMPORAL</t>
  </si>
  <si>
    <t>http://www.ipyme.org/es-ES/ContratacionLaboral/CTemporal/Paginas/Contrato-temporal.aspx</t>
  </si>
  <si>
    <t>http://www.ipyme.org/ES-ES/CONTRATACIONLABORAL/CTEMPORAL/PAGINAS/PenadosInstitucionesPenitenciarias.aspx</t>
  </si>
  <si>
    <t>http://www.ipyme.org/ES-ES/CONTRATACIONLABORAL/CTEMPORAL/PAGINAS/Predoctoral.aspx</t>
  </si>
  <si>
    <t>http://www.ipyme.org/ES-ES/CONTRATACIONLABORAL/CTEMPORAL/PAGINAS/PersonalInvestigador.aspx</t>
  </si>
  <si>
    <t>http://www.ipyme.org/ES-ES/CONTRATACIONLABORAL/CTEMPORAL/PAGINAS/AccesoSistemaCiencia.aspx</t>
  </si>
  <si>
    <t>http://www.ipyme.org/ES-ES/CONTRATACIONLABORAL/CTEMPORAL/PAGINAS/InvestigacionCientifica.aspx</t>
  </si>
  <si>
    <t>http://www.ipyme.org/ES-ES/CONTRATACIONLABORAL/CTEMPORAL/PAGINAS/PersonasDiscapCEspecEmpleo.aspx</t>
  </si>
  <si>
    <t>http://www.ipyme.org/ES-ES/CONTRATACIONLABORAL/CTEMPORAL/PAGINAS/PersonasDiscapacidad.aspx</t>
  </si>
  <si>
    <t>http://www.ipyme.org/ES-ES/CONTRATACIONLABORAL/CTEMPORAL/PAGINAS/ServicioHogarFamiliar.aspx</t>
  </si>
  <si>
    <t>http://www.ipyme.org/ES-ES/CONTRATACIONLABORAL/CTEMPORAL/PAGINAS/FomentoEmpleoAgrario.aspx</t>
  </si>
  <si>
    <t>http://www.ipyme.org/ES-ES/CONTRATACIONLABORAL/CTEMPORAL/PAGINAS/VinculacionFormativa.aspx</t>
  </si>
  <si>
    <t>http://www.ipyme.org/ES-ES/CONTRATACIONLABORAL/CTEMPORAL/PAGINAS/Relevo.aspx</t>
  </si>
  <si>
    <t>http://www.ipyme.org/ES-ES/CONTRATACIONLABORAL/CTEMPORAL/PAGINAS/JubilacionParcial.aspx</t>
  </si>
  <si>
    <t>http://www.ipyme.org/ES-ES/CONTRATACIONLABORAL/CTEMPORAL/PAGINAS/Mayores52.aspx</t>
  </si>
  <si>
    <t>http://www.ipyme.org/ES-ES/CONTRATACIONLABORAL/CTEMPORAL/PAGINAS/FomentoEmpleoExclusionSocial.aspx</t>
  </si>
  <si>
    <t>http://www.ipyme.org/ES-ES/CONTRATACIONLABORAL/CTEMPORAL/PAGINAS/TrabajadoresEmpresasInsercion.aspx</t>
  </si>
  <si>
    <t>http://www.ipyme.org/ES-ES/CONTRATACIONLABORAL/CTEMPORAL/PAGINAS/TrabajadoresViolencia.aspx</t>
  </si>
  <si>
    <t>http://www.ipyme.org/ES-ES/CONTRATACIONLABORAL/CTEMPORAL/PAGINAS/TrabajadoresExclusionSocial.aspx</t>
  </si>
  <si>
    <t>http://www.ipyme.org/ES-ES/CONTRATACIONLABORAL/CTEMPORAL/PAGINAS/PrimerEmpleoJoven.aspx</t>
  </si>
  <si>
    <t>http://www.ipyme.org/ES-ES/CONTRATACIONLABORAL/CTEMPORAL/PAGINAS/InterinidadViolenciaGenero.aspx</t>
  </si>
  <si>
    <t>http://www.ipyme.org/ES-ES/CONTRATACIONLABORAL/CTEMPORAL/PAGINAS/InterinidadPersonasDiscapacidad.aspx</t>
  </si>
  <si>
    <t>http://www.ipyme.org/es-ES/ContratacionLaboral/CTemporal/PAGINAS/InterinidadTrabajadoresCausasSanitarias.aspx</t>
  </si>
  <si>
    <t>http://www.ipyme.org/ES-ES/CONTRATACIONLABORAL/CTEMPORAL/PAGINAS/InterinidadTrabFormacion.aspx</t>
  </si>
  <si>
    <t>http://www.ipyme.org/ES-ES/CONTRATACIONLABORAL/CTEMPORAL/PAGINAS/InterinidadCuidadoFamiliar.aspx</t>
  </si>
  <si>
    <t>http://www.ipyme.org/ES-ES/CONTRATACIONLABORAL/CTEMPORAL/PAGINAS/EventualCircunsProduccion.aspx</t>
  </si>
  <si>
    <t>http://www.ipyme.org/ES-ES/CONTRATACIONLABORAL/CTEMPORAL/PAGINAS/ObraServicio.aspx</t>
  </si>
  <si>
    <t>CONTRATO PARA LA FORMACIÓN Y EL APRENDIZAJE</t>
  </si>
  <si>
    <t>realizados por empresas de trabajo temporal</t>
  </si>
  <si>
    <t>realizados en programas de empleo y formación</t>
  </si>
  <si>
    <t>celebrados con personas con discapacidad</t>
  </si>
  <si>
    <t>SIN Cláusulas Específicas</t>
  </si>
  <si>
    <t>http://www.ipyme.org/es-ES/ContratacionLaboral/CFormacion/Paginas/Contrato-Formacion1.aspx#incentivos</t>
  </si>
  <si>
    <t>http://www.ipyme.org/es-ES/ContratacionLaboral/CFormacion/Paginas/Contrato-Formacion-CEspecificas.aspx#ett</t>
  </si>
  <si>
    <t>http://www.ipyme.org/es-ES/ContratacionLaboral/CFormacion/Paginas/Contrato-Formacion-CEspecificas.aspx#programas</t>
  </si>
  <si>
    <t>http://www.ipyme.org/es-ES/ContratacionLaboral/CFormacion/Paginas/Contrato-Formacion-CEspecificas.aspx#discapacidad</t>
  </si>
  <si>
    <t>CONTRARO EN PRÁCTICAS</t>
  </si>
  <si>
    <t>temporales en prácticas celebrado por empresas de trabajo temporal (ETT)</t>
  </si>
  <si>
    <t>http://www.ipyme.org/es-ES/ContratacionLaboral/CPracticas/Paginas/Contrato-Practicas-ETT.aspx</t>
  </si>
  <si>
    <t>http://www.ipyme.org/es-ES/ContratacionLaboral/CPracticas/Paginas/Contrato-Practicas-Discapacidad.aspx</t>
  </si>
  <si>
    <t xml:space="preserve">Jornada </t>
  </si>
  <si>
    <t>JORNADA CONTRACTE</t>
  </si>
  <si>
    <t>TEMPS COMPLET</t>
  </si>
  <si>
    <t>TEMPS PARCIAL</t>
  </si>
  <si>
    <t>Clàusules Específiques del Contracte</t>
  </si>
  <si>
    <t>DURADA DETERMINADA</t>
  </si>
  <si>
    <t>1-Enginers,llicenciats i personal d'alta direcció TEMPS COMPLET</t>
  </si>
  <si>
    <t>2-Enginers Tècnics, perits, i ajudants titulars TEMPS COMPLET</t>
  </si>
  <si>
    <t>3-Cap administratiu i de taller TEMPS COMPLET</t>
  </si>
  <si>
    <t>4-Ajudants no titulats TEMPS COMPLET</t>
  </si>
  <si>
    <t>5-Oficials administratius TEMPS COMPLET</t>
  </si>
  <si>
    <t>6-Subalterns TEMPS COMPLET</t>
  </si>
  <si>
    <t>7-Auxiliars administratius TEMPS COMPLET</t>
  </si>
  <si>
    <t>8-Oficials de 1a i de 2a TEMPS COMPLET</t>
  </si>
  <si>
    <t>9-Oficials de 3a i especialistes TEMPS COMPLET</t>
  </si>
  <si>
    <t>10-Peons TEMPS COMPLET</t>
  </si>
  <si>
    <t>11-Treballadors menors de 18 anys qualsevol que sigui la seva categoria professional TEMPS COMPLET</t>
  </si>
  <si>
    <t>1-Enginers,llicenciats i personal d'alta direcció TEMPS PARCIAL</t>
  </si>
  <si>
    <t>2-Enginers Tècnics, perits, i ajudants titulars TEMPS PARCIAL</t>
  </si>
  <si>
    <t>4-Ajudants no titulats TEMPS PARCIAL</t>
  </si>
  <si>
    <t>7-Auxiliars administratius TEMPS PARCIAL</t>
  </si>
  <si>
    <t>8-Oficials de 1a i de 2a TEMPS PARCIAL</t>
  </si>
  <si>
    <t>9-Oficials de 3a i especialistes TEMPS PARCIAL</t>
  </si>
  <si>
    <t>10-Peons TEMPS PARCIAL</t>
  </si>
  <si>
    <t>11-Treballadors menors de 18 anys qualsevol que sigui la seva categoria professional TEMPS PARCIAL</t>
  </si>
  <si>
    <t>5-Oficials administratius TEMPS PARCIAL</t>
  </si>
  <si>
    <t>3-Cap administratiu i de taller TEMPS PARCIAL</t>
  </si>
  <si>
    <t xml:space="preserve">1-Enginers,llicenciats i personal d'alta direcció </t>
  </si>
  <si>
    <t xml:space="preserve">2-Enginers Tècnics, perits, i ajudants titulars </t>
  </si>
  <si>
    <t xml:space="preserve">3-Cap administratiu i de taller </t>
  </si>
  <si>
    <t xml:space="preserve">4-Ajudants no titulats </t>
  </si>
  <si>
    <t xml:space="preserve">5-Oficials administratius </t>
  </si>
  <si>
    <t xml:space="preserve">8-Oficials de 1a i de 2a </t>
  </si>
  <si>
    <t xml:space="preserve">9-Oficials de 3a i especialistes </t>
  </si>
  <si>
    <t xml:space="preserve">11-Treballadors menors de 18 anys qualsevol que sigui la seva categoria professional </t>
  </si>
  <si>
    <t>6-Subalterns TEMPS PARCIAL</t>
  </si>
  <si>
    <t>CONTRACTE_EN_PRACTIQUES</t>
  </si>
  <si>
    <t>CONTRACTE_PER_LA_FORMACIO_I_APRENENTAGE</t>
  </si>
  <si>
    <t>CUADRO I</t>
  </si>
  <si>
    <t>Tipos de cotización</t>
  </si>
  <si>
    <t>IT</t>
  </si>
  <si>
    <t>IMS</t>
  </si>
  <si>
    <t>TOTAL</t>
  </si>
  <si>
    <t>Caza, captura de animales y servicios relacionados con las mismas</t>
  </si>
  <si>
    <t>Grupo segundo de cotización del Régimen especial del Mar</t>
  </si>
  <si>
    <t>Extracción de piedra ornamental y para la construcción, piedra caliza, yeso, creta y pizarra</t>
  </si>
  <si>
    <t>Procesado y conservación de carne y elaboración de productos cárnicos</t>
  </si>
  <si>
    <t>Procesado y conservación de pescados, crustáceos y moluscos</t>
  </si>
  <si>
    <t>Fabricación de productos de molinería, almidones y productos amiláceos</t>
  </si>
  <si>
    <t>Fabricación de productos de panadería y pastas alimenticias</t>
  </si>
  <si>
    <t>Fabricación de otros productos de madera; artículos de corcho, cestería y espartería</t>
  </si>
  <si>
    <t>Fabricación de productos informáticos, electrónicos y ópticos</t>
  </si>
  <si>
    <t>Fabricación de bicicletas y de vehículos para personas con discapacidad</t>
  </si>
  <si>
    <t>Suministro de energía eléctrica, gas, vapor y aire acondicionado</t>
  </si>
  <si>
    <t>Recogida, tratamiento y eliminación de residuos; valorización</t>
  </si>
  <si>
    <t>Actividades de descontaminación y otros servicios de gestión de residuos</t>
  </si>
  <si>
    <t>Venta, mantenimiento y reparación de motocicletas y de sus repuestos y accesorios</t>
  </si>
  <si>
    <t>Comercio al por mayor de pescados, mariscos y otros productos alimenticios</t>
  </si>
  <si>
    <t>Comercio al por mayor de madera, materiales de construcción y aparatos sanitarios</t>
  </si>
  <si>
    <t>Comercio al por mayor de ferretería, fontanería y calefacción</t>
  </si>
  <si>
    <t>Comercio al por mayor de chatarra y productos de desecho</t>
  </si>
  <si>
    <t>Transporte de mercancías por carretera y servicios de mudanza</t>
  </si>
  <si>
    <t>Almacenamiento y actividades anexas al transporte (Excepto x, 5221)</t>
  </si>
  <si>
    <t>Actividades de programación y emisión de radio y televisión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</si>
  <si>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</si>
  <si>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</si>
  <si>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</si>
  <si>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de las sedes centrales; actividades de consultoría de gestión empresarial</t>
  </si>
  <si>
    <t>Actividades de los hogares como empleadores de personal doméstico</t>
  </si>
  <si>
    <t>Vigilantes, guardas, guardas jurados y personal de seguridad.</t>
  </si>
  <si>
    <t>Códigos  CNAE-2009 y título de la actividad económica</t>
  </si>
  <si>
    <t>Actividades de apoyo a la agricultura, a la ganadería y de preparación posterior a la cosecha (Excepto 0164)</t>
  </si>
  <si>
    <t>Pesca y acuicultura (Excepto v, w y 0322)</t>
  </si>
  <si>
    <t>Otras industrias extractivas (Excepto 0811)</t>
  </si>
  <si>
    <t>Industria de la alimentación (Excepto 101,102,106, 107 y 108)</t>
  </si>
  <si>
    <t>Confección de prendas de vestir (Excepto 1411, 1420 y 143)</t>
  </si>
  <si>
    <t>Industria de la madera y del corcho, excepto muebles; cestería y espartería (Excepto 1624 y 1629)</t>
  </si>
  <si>
    <t>Industria del papel (Excepto 171)</t>
  </si>
  <si>
    <t>Industria química (Excepto 204 y 206)</t>
  </si>
  <si>
    <t>Fabricación de jabones, detergentes y otros artículos de limpieza y abrillantamiento; fabricación de perfumes y cosméticos</t>
  </si>
  <si>
    <t>Fabricación de otros productos minerales no metálicos (Excepto 231, 232, 2331, 234 y 237)</t>
  </si>
  <si>
    <t>Metalurgia; fabricación de productos de hierro, acero y ferroaleaciones</t>
  </si>
  <si>
    <t>Fabricación de productos metálicos, excepto maquinaria y equipo</t>
  </si>
  <si>
    <t>Fabricación de otro material de transporte (Excepto 3091 y 3092)</t>
  </si>
  <si>
    <t>Otra industria manufacturera (Excepto 321, 322)</t>
  </si>
  <si>
    <t>Reparación e instalación de maquinaria y equipo (Excepto 3313 y 3314)</t>
  </si>
  <si>
    <t>Construcción de edificios (Excepto 411)</t>
  </si>
  <si>
    <t>Venta y reparación de vehículos de motor y motocicletas (Excepto 452 y 454)</t>
  </si>
  <si>
    <t>Comercio al por mayor e intermediarios del comercio, excepto de vehículos de motor y motocicletas. Excepto:</t>
  </si>
  <si>
    <t>Comercio al por menor, excepto de vehículos de motor y motocicletas (Excepto 473)</t>
  </si>
  <si>
    <t>Transporte terrestre y por tubería (Excepto 494)</t>
  </si>
  <si>
    <t>Actividades cinematográficas, de vídeo y de programas de televisión, grabación de sonido y edición musical</t>
  </si>
  <si>
    <t>Servicios de información (Excepto 6391)</t>
  </si>
  <si>
    <t>Otras actividades profesionales, científicas y técnicas (Excepto 742)</t>
  </si>
  <si>
    <t>Actividades relacionadas con el empleo (Excepto 781)</t>
  </si>
  <si>
    <t>Actividades de las agencias de viajes, operadores turísticos, servicios de reservas y actividades relacionadas con los mismos</t>
  </si>
  <si>
    <t>Servicios a edificios y actividades de jardinería (Excepto 811)</t>
  </si>
  <si>
    <t>Actividades administrativas de oficina y otras actividades auxiliares a las empresas (Excepto 8220 y 8292)</t>
  </si>
  <si>
    <t>Administración Pública y defensa; Seguridad Social obligatoria (Excepto 842)</t>
  </si>
  <si>
    <t>Actividades sanitarias (Excepto 869)</t>
  </si>
  <si>
    <t>Actividades de bibliotecas, archivos, museos y otras actividades culturales. (Excepto 9104)</t>
  </si>
  <si>
    <t>Actividades deportivas, recreativas y de entretenimiento (Excepto u)</t>
  </si>
  <si>
    <t>Reparación de ordenadores, efectos personales y artículos de uso doméstico (Excepto 9524)</t>
  </si>
  <si>
    <t>Otros servicios personales (Excepto 9602, 9603 y 9609)</t>
  </si>
  <si>
    <t>Personal de oficios en instalaciones y reparaciones en edificios, obras y trabajos de construcción en general.</t>
  </si>
  <si>
    <t>Conductores de vehículo automóvil de transporte de mercancías que tenga una capacidad de carga útil superior a 3,5 Tm.</t>
  </si>
  <si>
    <t>v-Grupo segundo de cotización del Régimen especial del Mar</t>
  </si>
  <si>
    <t>10-Industria de la alimentación (Excepto 101,102,106, 107 y 108)</t>
  </si>
  <si>
    <t>101-Procesado y conservación de carne y elaboración de productos cárnicos</t>
  </si>
  <si>
    <t>102-Procesado y conservación de pescados, crustáceos y moluscos</t>
  </si>
  <si>
    <t>106-Fabricación de productos de molinería, almidones y productos amiláceos</t>
  </si>
  <si>
    <t>107-Fabricación de productos de panadería y pastas alimenticias</t>
  </si>
  <si>
    <t>14-Confección de prendas de vestir (Excepto 1411, 1420 y 143)</t>
  </si>
  <si>
    <t>16-Industria de la madera y del corcho, excepto muebles; cestería y espartería (Excepto 1624 y 1629)</t>
  </si>
  <si>
    <t>1629-Fabricación de otros productos de madera; artículos de corcho, cestería y espartería</t>
  </si>
  <si>
    <t>17-Industria del papel (Excepto 171)</t>
  </si>
  <si>
    <t>20-Industria química (Excepto 204 y 206)</t>
  </si>
  <si>
    <t>204-Fabricación de jabones, detergentes y otros artículos de limpieza y abrillantamiento; fabricación de perfumes y cosméticos</t>
  </si>
  <si>
    <t>23-Fabricación de otros productos minerales no metálicos (Excepto 231, 232, 2331, 234 y 237)</t>
  </si>
  <si>
    <t>24-Metalurgia; fabricación de productos de hierro, acero y ferroaleaciones</t>
  </si>
  <si>
    <t>25-Fabricación de productos metálicos, excepto maquinaria y equipo</t>
  </si>
  <si>
    <t>26-Fabricación de productos informáticos, electrónicos y ópticos</t>
  </si>
  <si>
    <t>30-Fabricación de otro material de transporte (Excepto 3091 y 3092)</t>
  </si>
  <si>
    <t>3092-Fabricación de bicicletas y de vehículos para personas con discapacidad</t>
  </si>
  <si>
    <t>32-Otra industria manufacturera (Excepto 321, 322)</t>
  </si>
  <si>
    <t>33-Reparación e instalación de maquinaria y equipo (Excepto 3313 y 3314)</t>
  </si>
  <si>
    <t>35-Suministro de energía eléctrica, gas, vapor y aire acondicionado</t>
  </si>
  <si>
    <t>38-Recogida, tratamiento y eliminación de residuos; valorización</t>
  </si>
  <si>
    <t>39-Actividades de descontaminación y otros servicios de gestión de residuos</t>
  </si>
  <si>
    <t>41-Construcción de edificios (Excepto 411)</t>
  </si>
  <si>
    <t>45-Venta y reparación de vehículos de motor y motocicletas (Excepto 452 y 454)</t>
  </si>
  <si>
    <t>454-Venta, mantenimiento y reparación de motocicletas y de sus repuestos y accesorios</t>
  </si>
  <si>
    <t>46-Comercio al por mayor e intermediarios del comercio, excepto de vehículos de motor y motocicletas. Excepto:</t>
  </si>
  <si>
    <t>4638-Comercio al por mayor de pescados, mariscos y otros productos alimenticios</t>
  </si>
  <si>
    <t>4673-Comercio al por mayor de madera, materiales de construcción y aparatos sanitarios</t>
  </si>
  <si>
    <t>4674-Comercio al por mayor de ferretería, fontanería y calefacción</t>
  </si>
  <si>
    <t>4677-Comercio al por mayor de chatarra y productos de desecho</t>
  </si>
  <si>
    <t>47-Comercio al por menor, excepto de vehículos de motor y motocicletas (Excepto 473)</t>
  </si>
  <si>
    <t>49-Transporte terrestre y por tubería (Excepto 494)</t>
  </si>
  <si>
    <t>494-Transporte de mercancías por carretera y servicios de mudanza</t>
  </si>
  <si>
    <t>52-Almacenamiento y actividades anexas al transporte (Excepto x, 5221)</t>
  </si>
  <si>
    <t>59-Actividades cinematográficas, de vídeo y de programas de televisión, grabación de sonido y edición musical</t>
  </si>
  <si>
    <t>60-Actividades de programación y emisión de radio y televisión</t>
  </si>
  <si>
    <t>63-Servicios de información (Excepto 6391)</t>
  </si>
  <si>
    <t>64-Servicios financieros, excepto seguros y fondos de pensiones</t>
  </si>
  <si>
    <t>65-Seguros, reaseguros y fondos de pensiones, excepto Seguridad Social obligatoria</t>
  </si>
  <si>
    <t>66-Actividades auxiliares a los servicios financieros y a los seguros</t>
  </si>
  <si>
    <t>70-Actividades de las sedes centrales; actividades de consultoría de gestión empresarial</t>
  </si>
  <si>
    <t>74-Otras actividades profesionales, científicas y técnicas (Excepto 742)</t>
  </si>
  <si>
    <t>78-Actividades relacionadas con el empleo (Excepto 781)</t>
  </si>
  <si>
    <t>79-Actividades de las agencias de viajes, operadores turísticos, servicios de reservas y actividades relacionadas con los mismos</t>
  </si>
  <si>
    <t>81-Servicios a edificios y actividades de jardinería (Excepto 811)</t>
  </si>
  <si>
    <t>82-Actividades administrativas de oficina y otras actividades auxiliares a las empresas (Excepto 8220 y 8292)</t>
  </si>
  <si>
    <t>84-Administración Pública y defensa; Seguridad Social obligatoria (Excepto 842)</t>
  </si>
  <si>
    <t>86-Actividades sanitarias (Excepto 869)</t>
  </si>
  <si>
    <t>91-Actividades de bibliotecas, archivos, museos y otras actividades culturales. (Excepto 9104)</t>
  </si>
  <si>
    <t>93-Actividades deportivas, recreativas y de entretenimiento (Excepto u)</t>
  </si>
  <si>
    <t>95-Reparación de ordenadores, efectos personales y artículos de uso doméstico (Excepto 9524)</t>
  </si>
  <si>
    <t>96-Otros servicios personales (Excepto 9602, 9603 y 9609)</t>
  </si>
  <si>
    <t>97-Actividades de los hogares como empleadores de personal doméstico</t>
  </si>
  <si>
    <t>d-Personal de oficios en instalaciones y reparaciones en edificios, obras y trabajos de construcción en general.</t>
  </si>
  <si>
    <t>f-Conductores de vehículo automóvil de transporte de mercancías que tenga una capacidad de carga útil superior a 3,5 Tm.</t>
  </si>
  <si>
    <t>h-Vigilantes, guardas, guardas jurados y personal de seguridad.</t>
  </si>
  <si>
    <t>014</t>
  </si>
  <si>
    <t>01</t>
  </si>
  <si>
    <t>0113</t>
  </si>
  <si>
    <t>0119</t>
  </si>
  <si>
    <t>0129</t>
  </si>
  <si>
    <t>0130</t>
  </si>
  <si>
    <t>0147</t>
  </si>
  <si>
    <t>015</t>
  </si>
  <si>
    <t>016</t>
  </si>
  <si>
    <t>0164</t>
  </si>
  <si>
    <t>017</t>
  </si>
  <si>
    <t>02</t>
  </si>
  <si>
    <t>03</t>
  </si>
  <si>
    <t>0322</t>
  </si>
  <si>
    <t>05</t>
  </si>
  <si>
    <t>06</t>
  </si>
  <si>
    <t>07</t>
  </si>
  <si>
    <t>08</t>
  </si>
  <si>
    <t>0811</t>
  </si>
  <si>
    <t>09</t>
  </si>
  <si>
    <t>01-Agricultura, ganadería, caza y servicios relacionados con las mismas Excepto:</t>
  </si>
  <si>
    <t>0113-Cultivo de hortalizas, raíces y tubérculos</t>
  </si>
  <si>
    <t>0119-Otros cultivos no perennes</t>
  </si>
  <si>
    <t>0129-Otros cultivos perennes</t>
  </si>
  <si>
    <t>0130-Propagación de plantas</t>
  </si>
  <si>
    <t>014-Producción ganadera (Excepto el 0147)</t>
  </si>
  <si>
    <t>0147-Avicultura</t>
  </si>
  <si>
    <t>015-Producción agrícola combinada con la producción ganadera</t>
  </si>
  <si>
    <t>016-Actividades de apoyo a la agricultura, a la ganadería y de preparación posterior a la cosecha (Excepto 0164)</t>
  </si>
  <si>
    <t>0164-Tratamiento de semillas para reproducción</t>
  </si>
  <si>
    <t>017-Caza, captura de animales y servicios relacionados con las mismas</t>
  </si>
  <si>
    <t>02-Silvicultura y explotación forestal</t>
  </si>
  <si>
    <t>03-Pesca y acuicultura (Excepto v, w y 0322)</t>
  </si>
  <si>
    <t>0322-Acuicultura en agua dulce</t>
  </si>
  <si>
    <t>05-Extracción de antracita, hulla y lignito (Excepto y)</t>
  </si>
  <si>
    <t>06-Extracción de crudo de petróleo y gas natural</t>
  </si>
  <si>
    <t>07-Extracción de minerales metálicos</t>
  </si>
  <si>
    <t>08-Otras industrias extractivas (Excepto 0811)</t>
  </si>
  <si>
    <t>0811-Extracción de piedra ornamental y para la construcción, piedra caliza, yeso, creta y pizarra</t>
  </si>
  <si>
    <t>09-Actividades de apoyo a las industrias extractivas</t>
  </si>
  <si>
    <t xml:space="preserve">TOTAL </t>
  </si>
  <si>
    <t>Fecha de celebración del contrato Hasta 31/12/2011; 8 Días de salario por año de servicio</t>
  </si>
  <si>
    <t>Fecha de celebración del contrato Entre el 01/01/2012 y el 31/12/2012; 9 Días de salario por año de servicio</t>
  </si>
  <si>
    <t>Fecha de celebración del contrato Entre el 01/01/2013 y el 31/12/2013; 10 Días de salario por año de servicio</t>
  </si>
  <si>
    <t>Fecha de celebración del contrato Entre el 01/01/2014 y el 31/12/2014; 11 Días de salario por año de servicio</t>
  </si>
  <si>
    <t>A partir del 01/01/2015 ; 12 Días de salario por año de servicio</t>
  </si>
  <si>
    <r>
      <t>La indemnización prevista a la finalización del contrato temporal (apartado 1.c) </t>
    </r>
    <r>
      <rPr>
        <b/>
        <sz val="11"/>
        <color rgb="FF2F83E0"/>
        <rFont val="Arial"/>
        <family val="2"/>
      </rPr>
      <t>Art. 49</t>
    </r>
    <r>
      <rPr>
        <b/>
        <sz val="11"/>
        <color rgb="FF555555"/>
        <rFont val="Arial"/>
        <family val="2"/>
      </rPr>
      <t> ,</t>
    </r>
    <r>
      <rPr>
        <b/>
        <sz val="11"/>
        <color rgb="FF2F83E0"/>
        <rFont val="Arial"/>
        <family val="2"/>
      </rPr>
      <t>ET</t>
    </r>
    <r>
      <rPr>
        <b/>
        <sz val="11"/>
        <color rgb="FF555555"/>
        <rFont val="Arial"/>
        <family val="2"/>
      </rPr>
      <t> Y </t>
    </r>
    <r>
      <rPr>
        <b/>
        <sz val="11"/>
        <color rgb="FF2F83E0"/>
        <rFont val="Arial"/>
        <family val="2"/>
      </rPr>
      <t>DT8</t>
    </r>
    <r>
      <rPr>
        <b/>
        <sz val="11"/>
        <color rgb="FF555555"/>
        <rFont val="Arial"/>
        <family val="2"/>
      </rPr>
      <t>,</t>
    </r>
    <r>
      <rPr>
        <b/>
        <sz val="11"/>
        <color rgb="FF2F83E0"/>
        <rFont val="Arial"/>
        <family val="2"/>
      </rPr>
      <t>Real Decreto Legislativo 2/2015, de 23 de octubre</t>
    </r>
    <r>
      <rPr>
        <b/>
        <sz val="11"/>
        <color rgb="FF555555"/>
        <rFont val="Arial"/>
        <family val="2"/>
      </rPr>
      <t>) se aplicará de modo gradual conforme al siguiente calendario:</t>
    </r>
  </si>
  <si>
    <t>Bonificacions auota de la seguretat social a carrec de l'empresa</t>
  </si>
  <si>
    <t>Import anual Bonificació.</t>
  </si>
  <si>
    <t>CÀLCUL SUBVENCIÓ SOL·LICITADA APLICANT ELS TOPALLS MÀXIMS i BONIFICACIONS</t>
  </si>
  <si>
    <t>Bonificació mensual quota empresa cotització SS</t>
  </si>
  <si>
    <r>
      <t xml:space="preserve">Durada de la Jornada. </t>
    </r>
    <r>
      <rPr>
        <b/>
        <sz val="11"/>
        <rFont val="Calibri"/>
        <family val="2"/>
      </rPr>
      <t/>
    </r>
  </si>
  <si>
    <t>Durada del contracte</t>
  </si>
  <si>
    <t>DURADA CONTRACTE</t>
  </si>
  <si>
    <t>12 MESOS O MÉS</t>
  </si>
  <si>
    <t>6 MESOS</t>
  </si>
  <si>
    <t>Tipus de cotització 2020</t>
  </si>
  <si>
    <t>Percentatge de la jornada *(només omplir en Jornades a Temps Parcial)</t>
  </si>
  <si>
    <t>Cost Mensual Contractació                                                                 Sou Brut Anual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</si>
</sst>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9"/>
      <name val="Calibri"/>
      <family val="2"/>
    </font>
    <font>
      <strike/>
      <sz val="9"/>
      <color theme="1"/>
      <name val="Calibri"/>
      <family val="2"/>
      <scheme val="minor"/>
    </font>
    <font>
      <i/>
      <u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444444"/>
      <name val="Calibri"/>
      <family val="2"/>
      <scheme val="minor"/>
    </font>
    <font>
      <sz val="9"/>
      <name val="Calibri"/>
      <family val="2"/>
      <scheme val="min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555555"/>
      <name val="Arial"/>
      <family val="2"/>
    </font>
    <font>
      <b/>
      <sz val="11"/>
      <color rgb="FF555555"/>
      <name val="Arial"/>
      <family val="2"/>
    </font>
    <font>
      <b/>
      <sz val="11"/>
      <color rgb="FF2F83E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36">
    <xf numFmtId="0" fontId="0" fillId="0" borderId="0" xfId="0"/>
    <xf numFmtId="9" fontId="9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1" fillId="5" borderId="0" xfId="0" applyFont="1" applyFill="1" applyAlignment="1" applyProtection="1">
      <alignment horizontal="left" vertical="center" wrapText="1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 wrapText="1"/>
    </xf>
    <xf numFmtId="0" fontId="0" fillId="2" borderId="0" xfId="0" applyFont="1" applyFill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7" fillId="2" borderId="0" xfId="0" applyFont="1" applyFill="1" applyAlignment="1" applyProtection="1">
      <alignment horizontal="right" vertical="center" wrapText="1"/>
    </xf>
    <xf numFmtId="0" fontId="7" fillId="2" borderId="0" xfId="0" applyFont="1" applyFill="1" applyAlignment="1" applyProtection="1">
      <alignment vertical="center"/>
    </xf>
    <xf numFmtId="0" fontId="2" fillId="2" borderId="4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horizontal="right" vertical="center" wrapText="1"/>
    </xf>
    <xf numFmtId="0" fontId="0" fillId="2" borderId="6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right" vertical="center" wrapText="1"/>
    </xf>
    <xf numFmtId="0" fontId="0" fillId="2" borderId="1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0" fillId="2" borderId="0" xfId="0" applyFont="1" applyFill="1"/>
    <xf numFmtId="0" fontId="11" fillId="2" borderId="0" xfId="0" applyFont="1" applyFill="1" applyAlignment="1" applyProtection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6" borderId="0" xfId="0" applyFont="1" applyFill="1"/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0" fontId="10" fillId="2" borderId="1" xfId="2" applyNumberFormat="1" applyFont="1" applyFill="1" applyBorder="1" applyAlignment="1">
      <alignment horizontal="center" vertical="top"/>
    </xf>
    <xf numFmtId="10" fontId="10" fillId="3" borderId="1" xfId="0" applyNumberFormat="1" applyFont="1" applyFill="1" applyBorder="1"/>
    <xf numFmtId="0" fontId="13" fillId="2" borderId="0" xfId="0" applyFont="1" applyFill="1" applyAlignment="1">
      <alignment horizontal="center"/>
    </xf>
    <xf numFmtId="9" fontId="10" fillId="2" borderId="0" xfId="0" applyNumberFormat="1" applyFont="1" applyFill="1"/>
    <xf numFmtId="0" fontId="17" fillId="2" borderId="0" xfId="0" applyFont="1" applyFill="1"/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9" fontId="9" fillId="2" borderId="1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left" vertical="center" wrapText="1"/>
    </xf>
    <xf numFmtId="44" fontId="1" fillId="2" borderId="0" xfId="0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/>
    <xf numFmtId="0" fontId="10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12" fillId="2" borderId="0" xfId="0" applyFont="1" applyFill="1" applyAlignment="1">
      <alignment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9" fontId="8" fillId="5" borderId="1" xfId="2" applyFont="1" applyFill="1" applyBorder="1" applyAlignment="1" applyProtection="1">
      <alignment horizontal="center" vertical="center" wrapText="1"/>
      <protection locked="0"/>
    </xf>
    <xf numFmtId="10" fontId="10" fillId="2" borderId="11" xfId="2" applyNumberFormat="1" applyFont="1" applyFill="1" applyBorder="1" applyAlignment="1">
      <alignment horizontal="center" vertical="top"/>
    </xf>
    <xf numFmtId="9" fontId="22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left" vertical="center" wrapText="1"/>
    </xf>
    <xf numFmtId="44" fontId="1" fillId="2" borderId="5" xfId="0" applyNumberFormat="1" applyFont="1" applyFill="1" applyBorder="1" applyAlignment="1" applyProtection="1">
      <alignment horizontal="right" vertical="center" wrapText="1"/>
    </xf>
    <xf numFmtId="44" fontId="1" fillId="2" borderId="3" xfId="0" applyNumberFormat="1" applyFont="1" applyFill="1" applyBorder="1" applyAlignment="1" applyProtection="1">
      <alignment horizontal="right" wrapText="1"/>
    </xf>
    <xf numFmtId="0" fontId="0" fillId="2" borderId="3" xfId="0" applyFont="1" applyFill="1" applyBorder="1" applyAlignment="1" applyProtection="1"/>
    <xf numFmtId="0" fontId="13" fillId="2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10" fontId="23" fillId="2" borderId="0" xfId="2" applyNumberFormat="1" applyFont="1" applyFill="1" applyBorder="1"/>
    <xf numFmtId="164" fontId="23" fillId="2" borderId="0" xfId="3" applyFont="1" applyFill="1" applyBorder="1"/>
    <xf numFmtId="0" fontId="23" fillId="2" borderId="1" xfId="0" quotePrefix="1" applyFont="1" applyFill="1" applyBorder="1" applyAlignment="1">
      <alignment horizontal="center" vertical="center"/>
    </xf>
    <xf numFmtId="10" fontId="24" fillId="2" borderId="0" xfId="2" applyNumberFormat="1" applyFont="1" applyFill="1" applyBorder="1" applyAlignment="1">
      <alignment horizontal="center" vertical="center"/>
    </xf>
    <xf numFmtId="10" fontId="23" fillId="2" borderId="0" xfId="2" applyNumberFormat="1" applyFont="1" applyFill="1" applyBorder="1" applyAlignment="1">
      <alignment horizontal="center"/>
    </xf>
    <xf numFmtId="4" fontId="24" fillId="2" borderId="0" xfId="3" applyNumberFormat="1" applyFont="1" applyFill="1" applyBorder="1" applyAlignment="1">
      <alignment horizontal="center"/>
    </xf>
    <xf numFmtId="4" fontId="23" fillId="2" borderId="0" xfId="3" applyNumberFormat="1" applyFont="1" applyFill="1" applyBorder="1" applyAlignment="1">
      <alignment horizontal="center"/>
    </xf>
    <xf numFmtId="4" fontId="24" fillId="2" borderId="0" xfId="3" applyNumberFormat="1" applyFont="1" applyFill="1" applyBorder="1" applyAlignment="1">
      <alignment horizontal="center" vertical="center"/>
    </xf>
    <xf numFmtId="4" fontId="23" fillId="2" borderId="1" xfId="3" applyNumberFormat="1" applyFont="1" applyFill="1" applyBorder="1" applyAlignment="1">
      <alignment horizontal="center" vertical="center"/>
    </xf>
    <xf numFmtId="4" fontId="24" fillId="2" borderId="1" xfId="3" applyNumberFormat="1" applyFont="1" applyFill="1" applyBorder="1" applyAlignment="1">
      <alignment horizontal="center" vertical="center"/>
    </xf>
    <xf numFmtId="0" fontId="0" fillId="2" borderId="0" xfId="0" applyFill="1"/>
    <xf numFmtId="0" fontId="25" fillId="2" borderId="0" xfId="4" applyFill="1" applyAlignment="1">
      <alignment horizontal="left" vertical="center" indent="1"/>
    </xf>
    <xf numFmtId="0" fontId="26" fillId="2" borderId="0" xfId="0" applyFont="1" applyFill="1"/>
    <xf numFmtId="0" fontId="27" fillId="2" borderId="0" xfId="0" applyFont="1" applyFill="1" applyAlignment="1">
      <alignment wrapText="1"/>
    </xf>
    <xf numFmtId="0" fontId="29" fillId="2" borderId="0" xfId="0" applyFont="1" applyFill="1"/>
    <xf numFmtId="0" fontId="2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5" borderId="1" xfId="0" applyFill="1" applyBorder="1" applyAlignment="1" applyProtection="1">
      <alignment horizontal="right" vertical="center" wrapText="1"/>
      <protection locked="0"/>
    </xf>
    <xf numFmtId="44" fontId="0" fillId="2" borderId="0" xfId="0" applyNumberFormat="1" applyFont="1" applyFill="1" applyAlignment="1" applyProtection="1">
      <alignment vertical="center" wrapText="1"/>
    </xf>
    <xf numFmtId="0" fontId="0" fillId="0" borderId="1" xfId="0" applyBorder="1"/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0" fontId="8" fillId="0" borderId="1" xfId="2" applyNumberFormat="1" applyFont="1" applyBorder="1" applyAlignment="1" applyProtection="1">
      <alignment horizontal="right" vertical="center" wrapText="1"/>
    </xf>
    <xf numFmtId="10" fontId="1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44" fontId="8" fillId="5" borderId="1" xfId="1" applyFont="1" applyFill="1" applyBorder="1" applyAlignment="1" applyProtection="1">
      <alignment horizontal="right" vertical="center" wrapText="1"/>
      <protection locked="0"/>
    </xf>
    <xf numFmtId="44" fontId="8" fillId="2" borderId="1" xfId="1" applyFont="1" applyFill="1" applyBorder="1" applyAlignment="1" applyProtection="1">
      <alignment horizontal="right" vertical="center" wrapText="1"/>
      <protection locked="0"/>
    </xf>
    <xf numFmtId="44" fontId="8" fillId="0" borderId="1" xfId="1" applyFont="1" applyBorder="1" applyAlignment="1" applyProtection="1">
      <alignment horizontal="right" vertical="center" wrapText="1"/>
    </xf>
    <xf numFmtId="44" fontId="1" fillId="3" borderId="1" xfId="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 applyProtection="1">
      <alignment horizontal="left" wrapText="1"/>
    </xf>
    <xf numFmtId="44" fontId="1" fillId="2" borderId="0" xfId="0" applyNumberFormat="1" applyFont="1" applyFill="1" applyBorder="1" applyAlignment="1" applyProtection="1">
      <alignment horizontal="right" wrapText="1"/>
    </xf>
    <xf numFmtId="0" fontId="0" fillId="2" borderId="1" xfId="0" applyFont="1" applyFill="1" applyBorder="1" applyAlignment="1" applyProtection="1">
      <alignment horizontal="left" vertical="center" wrapText="1"/>
    </xf>
    <xf numFmtId="44" fontId="1" fillId="5" borderId="1" xfId="1" applyFont="1" applyFill="1" applyBorder="1" applyAlignment="1" applyProtection="1">
      <alignment horizontal="right" vertical="center" wrapText="1"/>
      <protection locked="0"/>
    </xf>
    <xf numFmtId="0" fontId="18" fillId="2" borderId="3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vertical="center" wrapText="1"/>
    </xf>
    <xf numFmtId="10" fontId="8" fillId="0" borderId="1" xfId="0" applyNumberFormat="1" applyFont="1" applyBorder="1" applyAlignment="1" applyProtection="1">
      <alignment horizontal="right" vertical="center" wrapText="1"/>
    </xf>
    <xf numFmtId="10" fontId="1" fillId="3" borderId="1" xfId="0" applyNumberFormat="1" applyFont="1" applyFill="1" applyBorder="1" applyAlignment="1" applyProtection="1">
      <alignment horizontal="right" vertical="center" wrapText="1"/>
    </xf>
    <xf numFmtId="0" fontId="20" fillId="4" borderId="1" xfId="0" applyFont="1" applyFill="1" applyBorder="1" applyAlignment="1" applyProtection="1">
      <alignment horizontal="left" vertical="center" wrapText="1"/>
    </xf>
    <xf numFmtId="44" fontId="20" fillId="4" borderId="1" xfId="0" applyNumberFormat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vertical="center"/>
    </xf>
  </cellXfs>
  <cellStyles count="5">
    <cellStyle name="Hipervínculo" xfId="4" builtinId="8"/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2180167</xdr:colOff>
      <xdr:row>0</xdr:row>
      <xdr:rowOff>52917</xdr:rowOff>
    </xdr:from>
    <xdr:to>
      <xdr:col>3</xdr:col>
      <xdr:colOff>152401</xdr:colOff>
      <xdr:row>3</xdr:row>
      <xdr:rowOff>120651</xdr:rowOff>
    </xdr:to>
    <xdr:pic>
      <xdr:nvPicPr>
        <xdr:cNvPr id="4" name="Imagen 3" descr="Ajuntament d'Esplugu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2167" y="52917"/>
          <a:ext cx="2628900" cy="639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11</xdr:row>
      <xdr:rowOff>57150</xdr:rowOff>
    </xdr:to>
    <xdr:sp macro="" textlink="">
      <xdr:nvSpPr>
        <xdr:cNvPr id="1038" name="AutoShape 14" descr="Resultado de imagen de amb"/>
        <xdr:cNvSpPr>
          <a:spLocks noChangeAspect="1" noChangeArrowheads="1"/>
        </xdr:cNvSpPr>
      </xdr:nvSpPr>
      <xdr:spPr bwMode="auto">
        <a:xfrm>
          <a:off x="7848600" y="14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11</xdr:row>
      <xdr:rowOff>57150</xdr:rowOff>
    </xdr:to>
    <xdr:sp macro="" textlink="">
      <xdr:nvSpPr>
        <xdr:cNvPr id="1039" name="AutoShape 15" descr="Resultado de imagen de amb"/>
        <xdr:cNvSpPr>
          <a:spLocks noChangeAspect="1" noChangeArrowheads="1"/>
        </xdr:cNvSpPr>
      </xdr:nvSpPr>
      <xdr:spPr bwMode="auto">
        <a:xfrm>
          <a:off x="7848600" y="14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11</xdr:row>
      <xdr:rowOff>57150</xdr:rowOff>
    </xdr:to>
    <xdr:sp macro="" textlink="">
      <xdr:nvSpPr>
        <xdr:cNvPr id="1041" name="AutoShape 17" descr="Resultado de imagen de amb"/>
        <xdr:cNvSpPr>
          <a:spLocks noChangeAspect="1" noChangeArrowheads="1"/>
        </xdr:cNvSpPr>
      </xdr:nvSpPr>
      <xdr:spPr bwMode="auto">
        <a:xfrm>
          <a:off x="7848600" y="14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5:G66"/>
  <sheetViews>
    <sheetView tabSelected="1" zoomScale="90" zoomScaleNormal="90" workbookViewId="0">
      <selection activeCell="G9" sqref="G9"/>
    </sheetView>
  </sheetViews>
  <sheetFormatPr baseColWidth="10" defaultColWidth="63.5703125" defaultRowHeight="15" x14ac:dyDescent="0.25"/>
  <cols>
    <col min="1" max="1" width="5.5703125" style="8" customWidth="1"/>
    <col min="2" max="2" width="6.7109375" style="8" customWidth="1"/>
    <col min="3" max="3" width="69.85546875" style="9" customWidth="1"/>
    <col min="4" max="4" width="36.42578125" style="10" customWidth="1"/>
    <col min="5" max="5" width="6.7109375" style="8" customWidth="1"/>
    <col min="6" max="6" width="4.42578125" style="8" bestFit="1" customWidth="1"/>
    <col min="7" max="7" width="42.28515625" style="9" customWidth="1"/>
    <col min="8" max="8" width="16.28515625" style="8" customWidth="1"/>
    <col min="9" max="9" width="14.5703125" style="8" bestFit="1" customWidth="1"/>
    <col min="10" max="10" width="12.85546875" style="8" bestFit="1" customWidth="1"/>
    <col min="11" max="30" width="10.140625" style="8" customWidth="1"/>
    <col min="31" max="16384" width="63.5703125" style="8"/>
  </cols>
  <sheetData>
    <row r="5" spans="2:7" ht="18.75" x14ac:dyDescent="0.25">
      <c r="B5" s="135" t="s">
        <v>219</v>
      </c>
      <c r="C5" s="8"/>
      <c r="D5" s="7" t="s">
        <v>228</v>
      </c>
      <c r="G5"/>
    </row>
    <row r="6" spans="2:7" ht="15" customHeight="1" x14ac:dyDescent="0.25">
      <c r="C6" s="46"/>
      <c r="D6" s="47"/>
    </row>
    <row r="7" spans="2:7" ht="20.100000000000001" customHeight="1" x14ac:dyDescent="0.25">
      <c r="C7" s="110" t="s">
        <v>224</v>
      </c>
      <c r="D7" s="105"/>
      <c r="G7" s="96"/>
    </row>
    <row r="8" spans="2:7" ht="20.100000000000001" customHeight="1" x14ac:dyDescent="0.25">
      <c r="C8" s="110" t="s">
        <v>225</v>
      </c>
      <c r="D8" s="5"/>
    </row>
    <row r="9" spans="2:7" ht="20.100000000000001" customHeight="1" x14ac:dyDescent="0.25">
      <c r="C9" s="110" t="s">
        <v>226</v>
      </c>
      <c r="D9" s="5"/>
    </row>
    <row r="10" spans="2:7" ht="20.100000000000001" customHeight="1" x14ac:dyDescent="0.25">
      <c r="C10" s="110" t="s">
        <v>227</v>
      </c>
      <c r="D10" s="5"/>
    </row>
    <row r="11" spans="2:7" ht="20.100000000000001" customHeight="1" x14ac:dyDescent="0.25">
      <c r="C11" s="110" t="s">
        <v>233</v>
      </c>
      <c r="D11" s="5"/>
      <c r="G11"/>
    </row>
    <row r="12" spans="2:7" ht="20.100000000000001" customHeight="1" x14ac:dyDescent="0.25">
      <c r="C12" s="110" t="s">
        <v>238</v>
      </c>
      <c r="D12" s="5"/>
      <c r="G12" s="97"/>
    </row>
    <row r="13" spans="2:7" ht="20.100000000000001" customHeight="1" x14ac:dyDescent="0.25">
      <c r="C13" s="110" t="s">
        <v>234</v>
      </c>
      <c r="D13" s="5"/>
    </row>
    <row r="14" spans="2:7" ht="20.100000000000001" customHeight="1" x14ac:dyDescent="0.25">
      <c r="C14" s="110" t="s">
        <v>232</v>
      </c>
      <c r="D14" s="5"/>
    </row>
    <row r="15" spans="2:7" ht="15" customHeight="1" x14ac:dyDescent="0.25">
      <c r="C15" s="11"/>
      <c r="G15" s="8"/>
    </row>
    <row r="16" spans="2:7" ht="20.100000000000001" customHeight="1" thickBot="1" x14ac:dyDescent="0.3">
      <c r="C16" s="112" t="s">
        <v>231</v>
      </c>
      <c r="D16" s="12"/>
      <c r="E16" s="13"/>
      <c r="G16" s="8"/>
    </row>
    <row r="17" spans="2:7" ht="24" customHeight="1" thickTop="1" x14ac:dyDescent="0.25">
      <c r="B17" s="14"/>
      <c r="C17" s="114" t="s">
        <v>216</v>
      </c>
      <c r="D17" s="15"/>
      <c r="E17" s="16"/>
      <c r="G17" s="8"/>
    </row>
    <row r="18" spans="2:7" ht="20.100000000000001" customHeight="1" x14ac:dyDescent="0.25">
      <c r="B18" s="19"/>
      <c r="C18" s="110" t="s">
        <v>211</v>
      </c>
      <c r="D18" s="5"/>
      <c r="E18" s="17"/>
      <c r="G18" s="8"/>
    </row>
    <row r="19" spans="2:7" ht="20.100000000000001" customHeight="1" x14ac:dyDescent="0.25">
      <c r="B19" s="19"/>
      <c r="C19" s="110" t="s">
        <v>212</v>
      </c>
      <c r="D19" s="5"/>
      <c r="E19" s="17"/>
      <c r="G19" s="8"/>
    </row>
    <row r="20" spans="2:7" ht="20.100000000000001" customHeight="1" x14ac:dyDescent="0.25">
      <c r="B20" s="19"/>
      <c r="C20" s="111" t="s">
        <v>355</v>
      </c>
      <c r="D20" s="70" t="s">
        <v>342</v>
      </c>
      <c r="E20" s="17"/>
      <c r="G20" s="8"/>
    </row>
    <row r="21" spans="2:7" ht="20.100000000000001" customHeight="1" x14ac:dyDescent="0.25">
      <c r="B21" s="19"/>
      <c r="C21" s="111" t="s">
        <v>565</v>
      </c>
      <c r="D21" s="70" t="s">
        <v>119</v>
      </c>
      <c r="E21" s="17"/>
      <c r="G21" s="8"/>
    </row>
    <row r="22" spans="2:7" ht="20.100000000000001" customHeight="1" x14ac:dyDescent="0.25">
      <c r="B22" s="19"/>
      <c r="C22" s="111" t="s">
        <v>571</v>
      </c>
      <c r="D22" s="70"/>
      <c r="E22" s="17"/>
      <c r="G22" s="8"/>
    </row>
    <row r="23" spans="2:7" ht="20.100000000000001" customHeight="1" x14ac:dyDescent="0.25">
      <c r="B23" s="19"/>
      <c r="C23" s="107" t="s">
        <v>566</v>
      </c>
      <c r="D23" s="108" t="s">
        <v>119</v>
      </c>
      <c r="E23" s="17"/>
      <c r="G23" s="8"/>
    </row>
    <row r="24" spans="2:7" ht="20.100000000000001" customHeight="1" x14ac:dyDescent="0.25">
      <c r="B24" s="19"/>
      <c r="C24" s="111" t="s">
        <v>6</v>
      </c>
      <c r="D24" s="109" t="s">
        <v>119</v>
      </c>
      <c r="E24" s="17"/>
      <c r="G24" s="8"/>
    </row>
    <row r="25" spans="2:7" ht="20.100000000000001" customHeight="1" x14ac:dyDescent="0.25">
      <c r="B25" s="19"/>
      <c r="C25" s="111" t="s">
        <v>7</v>
      </c>
      <c r="D25" s="109" t="s">
        <v>119</v>
      </c>
      <c r="E25" s="17"/>
      <c r="G25" s="8"/>
    </row>
    <row r="26" spans="2:7" ht="20.100000000000001" customHeight="1" thickBot="1" x14ac:dyDescent="0.3">
      <c r="B26" s="115"/>
      <c r="C26" s="20"/>
      <c r="D26" s="20"/>
      <c r="E26" s="21"/>
      <c r="G26" s="8"/>
    </row>
    <row r="27" spans="2:7" ht="15" customHeight="1" thickTop="1" x14ac:dyDescent="0.25">
      <c r="C27" s="23"/>
      <c r="D27" s="15"/>
      <c r="E27" s="22"/>
      <c r="G27" s="8"/>
    </row>
    <row r="28" spans="2:7" ht="20.100000000000001" customHeight="1" thickBot="1" x14ac:dyDescent="0.3">
      <c r="C28" s="44" t="s">
        <v>220</v>
      </c>
      <c r="D28" s="18"/>
      <c r="E28" s="23"/>
      <c r="G28" s="8"/>
    </row>
    <row r="29" spans="2:7" s="23" customFormat="1" ht="24" customHeight="1" thickTop="1" x14ac:dyDescent="0.25">
      <c r="B29" s="14"/>
      <c r="C29" s="114" t="s">
        <v>236</v>
      </c>
      <c r="D29" s="15"/>
      <c r="E29" s="16"/>
    </row>
    <row r="30" spans="2:7" ht="20.100000000000001" customHeight="1" x14ac:dyDescent="0.25">
      <c r="B30" s="19"/>
      <c r="C30" s="111" t="s">
        <v>8</v>
      </c>
      <c r="D30" s="117">
        <f>VLOOKUP(D25,'CNAE '!B4:I167,7,FALSE)/100</f>
        <v>0</v>
      </c>
      <c r="E30" s="17"/>
      <c r="G30" s="8"/>
    </row>
    <row r="31" spans="2:7" ht="20.100000000000001" customHeight="1" x14ac:dyDescent="0.25">
      <c r="B31" s="19"/>
      <c r="C31" s="111" t="s">
        <v>213</v>
      </c>
      <c r="D31" s="117">
        <f>+'Grup i tipus de cotització '!F22</f>
        <v>0.311</v>
      </c>
      <c r="E31" s="17"/>
      <c r="G31" s="8"/>
    </row>
    <row r="32" spans="2:7" ht="20.100000000000001" customHeight="1" x14ac:dyDescent="0.25">
      <c r="B32" s="19"/>
      <c r="C32" s="119" t="s">
        <v>214</v>
      </c>
      <c r="D32" s="118">
        <f>SUM(D30:D31)</f>
        <v>0.311</v>
      </c>
      <c r="E32" s="17"/>
      <c r="G32" s="8"/>
    </row>
    <row r="33" spans="2:7" ht="19.5" customHeight="1" x14ac:dyDescent="0.25">
      <c r="B33" s="19"/>
      <c r="C33" s="11"/>
      <c r="D33" s="18"/>
      <c r="E33" s="17"/>
      <c r="G33" s="8"/>
    </row>
    <row r="34" spans="2:7" ht="20.100000000000001" customHeight="1" x14ac:dyDescent="0.25">
      <c r="B34" s="19"/>
      <c r="C34" s="113" t="s">
        <v>572</v>
      </c>
      <c r="D34" s="120">
        <v>0</v>
      </c>
      <c r="E34" s="17"/>
      <c r="G34" s="8"/>
    </row>
    <row r="35" spans="2:7" ht="30" x14ac:dyDescent="0.25">
      <c r="B35" s="19"/>
      <c r="C35" s="111" t="s">
        <v>215</v>
      </c>
      <c r="D35" s="121">
        <f>+D34/12</f>
        <v>0</v>
      </c>
      <c r="E35" s="17"/>
      <c r="G35" s="8"/>
    </row>
    <row r="36" spans="2:7" ht="20.100000000000001" customHeight="1" x14ac:dyDescent="0.25">
      <c r="B36" s="19"/>
      <c r="C36" s="111" t="s">
        <v>9</v>
      </c>
      <c r="D36" s="122">
        <f>D35*D32</f>
        <v>0</v>
      </c>
      <c r="E36" s="17"/>
      <c r="G36" s="8"/>
    </row>
    <row r="37" spans="2:7" ht="20.100000000000001" customHeight="1" x14ac:dyDescent="0.25">
      <c r="B37" s="19"/>
      <c r="C37" s="119" t="s">
        <v>239</v>
      </c>
      <c r="D37" s="123">
        <f>SUM(D35:D36)</f>
        <v>0</v>
      </c>
      <c r="E37" s="17"/>
      <c r="G37" s="8"/>
    </row>
    <row r="38" spans="2:7" ht="20.100000000000001" customHeight="1" thickBot="1" x14ac:dyDescent="0.3">
      <c r="B38" s="115"/>
      <c r="C38" s="116"/>
      <c r="D38" s="48"/>
      <c r="E38" s="21"/>
      <c r="G38" s="8"/>
    </row>
    <row r="39" spans="2:7" s="23" customFormat="1" ht="15" customHeight="1" thickTop="1" x14ac:dyDescent="0.25">
      <c r="C39" s="74"/>
      <c r="D39" s="75"/>
      <c r="E39" s="22"/>
    </row>
    <row r="40" spans="2:7" s="73" customFormat="1" ht="20.100000000000001" customHeight="1" thickBot="1" x14ac:dyDescent="0.3">
      <c r="C40" s="128" t="s">
        <v>240</v>
      </c>
      <c r="D40" s="76"/>
      <c r="E40" s="77"/>
    </row>
    <row r="41" spans="2:7" s="73" customFormat="1" ht="20.100000000000001" customHeight="1" thickTop="1" x14ac:dyDescent="0.25">
      <c r="B41" s="14"/>
      <c r="C41" s="124"/>
      <c r="D41" s="125"/>
      <c r="E41" s="16"/>
    </row>
    <row r="42" spans="2:7" ht="45" x14ac:dyDescent="0.25">
      <c r="B42" s="19"/>
      <c r="C42" s="126" t="s">
        <v>241</v>
      </c>
      <c r="D42" s="127"/>
      <c r="E42" s="17"/>
      <c r="G42" s="8"/>
    </row>
    <row r="43" spans="2:7" ht="20.100000000000001" customHeight="1" thickBot="1" x14ac:dyDescent="0.3">
      <c r="B43" s="115"/>
      <c r="C43" s="20"/>
      <c r="D43" s="20"/>
      <c r="E43" s="21"/>
      <c r="G43" s="8"/>
    </row>
    <row r="44" spans="2:7" ht="15" customHeight="1" thickTop="1" x14ac:dyDescent="0.25">
      <c r="G44" s="8"/>
    </row>
    <row r="45" spans="2:7" s="73" customFormat="1" ht="20.100000000000001" customHeight="1" thickBot="1" x14ac:dyDescent="0.3">
      <c r="C45" s="128" t="s">
        <v>561</v>
      </c>
      <c r="D45" s="76"/>
      <c r="E45" s="77"/>
    </row>
    <row r="46" spans="2:7" s="73" customFormat="1" ht="20.100000000000001" customHeight="1" thickTop="1" x14ac:dyDescent="0.25">
      <c r="B46" s="14"/>
      <c r="C46" s="44"/>
      <c r="D46" s="125"/>
      <c r="E46" s="16"/>
    </row>
    <row r="47" spans="2:7" ht="20.100000000000001" customHeight="1" x14ac:dyDescent="0.25">
      <c r="B47" s="19"/>
      <c r="C47" s="129" t="s">
        <v>562</v>
      </c>
      <c r="D47" s="127"/>
      <c r="E47" s="17"/>
      <c r="G47" s="8"/>
    </row>
    <row r="48" spans="2:7" ht="20.100000000000001" customHeight="1" thickBot="1" x14ac:dyDescent="0.3">
      <c r="B48" s="115"/>
      <c r="C48" s="130"/>
      <c r="D48" s="20"/>
      <c r="E48" s="21"/>
      <c r="G48" s="8"/>
    </row>
    <row r="49" spans="2:7" ht="15" customHeight="1" thickTop="1" x14ac:dyDescent="0.25">
      <c r="C49" s="11"/>
      <c r="D49" s="18"/>
      <c r="E49" s="23"/>
      <c r="G49" s="8"/>
    </row>
    <row r="50" spans="2:7" ht="20.100000000000001" customHeight="1" thickBot="1" x14ac:dyDescent="0.3">
      <c r="C50" s="45" t="s">
        <v>563</v>
      </c>
      <c r="D50" s="12"/>
      <c r="E50" s="13"/>
      <c r="G50" s="8"/>
    </row>
    <row r="51" spans="2:7" ht="24" customHeight="1" thickTop="1" x14ac:dyDescent="0.25">
      <c r="B51" s="14"/>
      <c r="C51" s="114" t="s">
        <v>236</v>
      </c>
      <c r="D51" s="114"/>
      <c r="E51" s="16"/>
      <c r="G51" s="8"/>
    </row>
    <row r="52" spans="2:7" ht="20.100000000000001" customHeight="1" x14ac:dyDescent="0.25">
      <c r="B52" s="19"/>
      <c r="C52" s="111" t="s">
        <v>8</v>
      </c>
      <c r="D52" s="131">
        <f>+D30</f>
        <v>0</v>
      </c>
      <c r="E52" s="17"/>
      <c r="G52" s="8"/>
    </row>
    <row r="53" spans="2:7" ht="20.100000000000001" customHeight="1" x14ac:dyDescent="0.25">
      <c r="B53" s="19"/>
      <c r="C53" s="111" t="s">
        <v>213</v>
      </c>
      <c r="D53" s="131">
        <f>+D31</f>
        <v>0.311</v>
      </c>
      <c r="E53" s="17"/>
      <c r="G53" s="8"/>
    </row>
    <row r="54" spans="2:7" ht="20.100000000000001" customHeight="1" x14ac:dyDescent="0.25">
      <c r="B54" s="19"/>
      <c r="C54" s="119" t="s">
        <v>214</v>
      </c>
      <c r="D54" s="132">
        <f>SUM(D52:D53)</f>
        <v>0.311</v>
      </c>
      <c r="E54" s="17"/>
      <c r="G54" s="8"/>
    </row>
    <row r="55" spans="2:7" ht="15" customHeight="1" x14ac:dyDescent="0.25">
      <c r="B55" s="19"/>
      <c r="C55" s="11"/>
      <c r="D55" s="18"/>
      <c r="E55" s="17"/>
      <c r="G55" s="8"/>
    </row>
    <row r="56" spans="2:7" ht="20.100000000000001" customHeight="1" x14ac:dyDescent="0.25">
      <c r="B56" s="19"/>
      <c r="C56" s="113" t="s">
        <v>217</v>
      </c>
      <c r="D56" s="18"/>
      <c r="E56" s="17"/>
      <c r="G56" s="8"/>
    </row>
    <row r="57" spans="2:7" ht="30" x14ac:dyDescent="0.25">
      <c r="B57" s="19"/>
      <c r="C57" s="111" t="s">
        <v>223</v>
      </c>
      <c r="D57" s="122">
        <f>+D35</f>
        <v>0</v>
      </c>
      <c r="E57" s="17"/>
      <c r="G57" s="8"/>
    </row>
    <row r="58" spans="2:7" ht="20.100000000000001" customHeight="1" x14ac:dyDescent="0.25">
      <c r="B58" s="19"/>
      <c r="C58" s="111" t="s">
        <v>9</v>
      </c>
      <c r="D58" s="122">
        <f>+D36</f>
        <v>0</v>
      </c>
      <c r="E58" s="17"/>
      <c r="G58" s="8"/>
    </row>
    <row r="59" spans="2:7" ht="20.100000000000001" customHeight="1" x14ac:dyDescent="0.25">
      <c r="B59" s="19"/>
      <c r="C59" s="111" t="s">
        <v>564</v>
      </c>
      <c r="D59" s="122">
        <f>D47/12</f>
        <v>0</v>
      </c>
      <c r="E59" s="17"/>
      <c r="G59" s="8"/>
    </row>
    <row r="60" spans="2:7" ht="20.100000000000001" customHeight="1" x14ac:dyDescent="0.25">
      <c r="B60" s="19"/>
      <c r="C60" s="119" t="s">
        <v>243</v>
      </c>
      <c r="D60" s="123">
        <f>+D57+D58+D59</f>
        <v>0</v>
      </c>
      <c r="E60" s="17"/>
    </row>
    <row r="61" spans="2:7" ht="15" customHeight="1" x14ac:dyDescent="0.25">
      <c r="B61" s="19"/>
      <c r="C61" s="116"/>
      <c r="D61" s="48"/>
      <c r="E61" s="17"/>
    </row>
    <row r="62" spans="2:7" ht="20.100000000000001" customHeight="1" x14ac:dyDescent="0.25">
      <c r="B62" s="19"/>
      <c r="C62" s="119" t="s">
        <v>242</v>
      </c>
      <c r="D62" s="123">
        <f>+D42*50%</f>
        <v>0</v>
      </c>
      <c r="E62" s="17"/>
    </row>
    <row r="63" spans="2:7" ht="15" customHeight="1" x14ac:dyDescent="0.25">
      <c r="B63" s="19"/>
      <c r="C63" s="116"/>
      <c r="D63" s="48"/>
      <c r="E63" s="17"/>
    </row>
    <row r="64" spans="2:7" ht="21" x14ac:dyDescent="0.25">
      <c r="B64" s="19"/>
      <c r="C64" s="133" t="s">
        <v>221</v>
      </c>
      <c r="D64" s="134">
        <f>+(D60*12)*50%+D62</f>
        <v>0</v>
      </c>
      <c r="E64" s="17"/>
      <c r="G64" s="106"/>
    </row>
    <row r="65" spans="2:5" ht="15.75" thickBot="1" x14ac:dyDescent="0.3">
      <c r="B65" s="115"/>
      <c r="C65" s="130"/>
      <c r="D65" s="20"/>
      <c r="E65" s="21"/>
    </row>
    <row r="66" spans="2:5" ht="15.75" thickTop="1" x14ac:dyDescent="0.25"/>
  </sheetData>
  <pageMargins left="0.23622047244094491" right="0.19685039370078741" top="0.35433070866141736" bottom="0.19685039370078741" header="0.31496062992125984" footer="0.11811023622047245"/>
  <pageSetup paperSize="9" scale="63" orientation="portrait" r:id="rId1"/>
  <ignoredErrors>
    <ignoredError sqref="D3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579" yWindow="546" count="5">
        <x14:dataValidation type="list" allowBlank="1" showInputMessage="1" showErrorMessage="1" promptTitle="Seleccioneu Clàusula Esp." prompt="Seleccioneu Clàusula Esp.">
          <x14:formula1>
            <xm:f>'Models de Contractes'!$C$39:$C$93</xm:f>
          </x14:formula1>
          <xm:sqref>D20</xm:sqref>
        </x14:dataValidation>
        <x14:dataValidation type="list" allowBlank="1" showInputMessage="1" showErrorMessage="1" promptTitle="Seleccioneu Grup de Cotització" prompt="Seleccioneu Grup de Cotització">
          <x14:formula1>
            <xm:f>'Grup i tipus de cotització '!$A$4:$A$15</xm:f>
          </x14:formula1>
          <xm:sqref>D24</xm:sqref>
        </x14:dataValidation>
        <x14:dataValidation type="list" allowBlank="1" showInputMessage="1" showErrorMessage="1" promptTitle="Seleccioneu Durada de la Jornada" prompt="Seleccioneu Durada de la Jornada">
          <x14:formula1>
            <xm:f>'Models de Contractes'!$A$9:$A$11</xm:f>
          </x14:formula1>
          <xm:sqref>D21</xm:sqref>
        </x14:dataValidation>
        <x14:dataValidation type="list" allowBlank="1" showInputMessage="1" showErrorMessage="1" promptTitle="Seleccioneu CNAE-2009" prompt="Seleccioneu CNAE-2009">
          <x14:formula1>
            <xm:f>'CNAE '!$B$4:$B$167</xm:f>
          </x14:formula1>
          <xm:sqref>D25</xm:sqref>
        </x14:dataValidation>
        <x14:dataValidation type="list" allowBlank="1" showInputMessage="1" showErrorMessage="1" promptTitle="Seleccioneu Durada de la Jornada" prompt="Seleccioneu Durada de la Jornada">
          <x14:formula1>
            <xm:f>'Models de Contractes'!$A$14:$A$16</xm:f>
          </x14:formula1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98"/>
  <sheetViews>
    <sheetView workbookViewId="0">
      <selection activeCell="C25" sqref="C25"/>
    </sheetView>
  </sheetViews>
  <sheetFormatPr baseColWidth="10" defaultRowHeight="12" x14ac:dyDescent="0.2"/>
  <cols>
    <col min="1" max="1" width="69.28515625" style="28" customWidth="1"/>
    <col min="2" max="2" width="19.140625" style="24" customWidth="1"/>
    <col min="3" max="4" width="15.5703125" style="24" bestFit="1" customWidth="1"/>
    <col min="5" max="5" width="16.7109375" style="24" bestFit="1" customWidth="1"/>
    <col min="6" max="6" width="18" style="24" bestFit="1" customWidth="1"/>
    <col min="7" max="7" width="15.140625" style="24" customWidth="1"/>
    <col min="8" max="16384" width="11.42578125" style="24"/>
  </cols>
  <sheetData>
    <row r="1" spans="1:5" x14ac:dyDescent="0.2">
      <c r="B1" s="26" t="s">
        <v>351</v>
      </c>
      <c r="C1" s="27"/>
      <c r="D1" s="27"/>
      <c r="E1" s="28"/>
    </row>
    <row r="2" spans="1:5" x14ac:dyDescent="0.2">
      <c r="A2" s="25" t="s">
        <v>230</v>
      </c>
      <c r="C2" s="28"/>
    </row>
    <row r="3" spans="1:5" x14ac:dyDescent="0.2">
      <c r="A3" s="6" t="s">
        <v>229</v>
      </c>
      <c r="C3" s="28"/>
    </row>
    <row r="4" spans="1:5" x14ac:dyDescent="0.2">
      <c r="A4" s="38" t="s">
        <v>119</v>
      </c>
      <c r="C4" s="28"/>
    </row>
    <row r="5" spans="1:5" x14ac:dyDescent="0.2">
      <c r="A5" s="38" t="s">
        <v>378</v>
      </c>
      <c r="C5" s="28"/>
    </row>
    <row r="6" spans="1:5" x14ac:dyDescent="0.2">
      <c r="A6" s="38" t="s">
        <v>379</v>
      </c>
      <c r="C6" s="28"/>
    </row>
    <row r="7" spans="1:5" x14ac:dyDescent="0.2">
      <c r="A7" s="38" t="s">
        <v>380</v>
      </c>
      <c r="C7" s="28"/>
    </row>
    <row r="8" spans="1:5" x14ac:dyDescent="0.2">
      <c r="A8" s="38" t="s">
        <v>381</v>
      </c>
      <c r="C8" s="28"/>
    </row>
    <row r="9" spans="1:5" x14ac:dyDescent="0.2">
      <c r="A9" s="38" t="s">
        <v>382</v>
      </c>
      <c r="C9" s="28"/>
    </row>
    <row r="10" spans="1:5" x14ac:dyDescent="0.2">
      <c r="A10" s="38" t="s">
        <v>207</v>
      </c>
      <c r="C10" s="28"/>
    </row>
    <row r="11" spans="1:5" x14ac:dyDescent="0.2">
      <c r="A11" s="38" t="s">
        <v>208</v>
      </c>
      <c r="C11" s="28"/>
    </row>
    <row r="12" spans="1:5" x14ac:dyDescent="0.2">
      <c r="A12" s="38" t="s">
        <v>383</v>
      </c>
      <c r="C12" s="28"/>
    </row>
    <row r="13" spans="1:5" x14ac:dyDescent="0.2">
      <c r="A13" s="38" t="s">
        <v>384</v>
      </c>
      <c r="C13" s="28"/>
    </row>
    <row r="14" spans="1:5" x14ac:dyDescent="0.2">
      <c r="A14" s="38" t="s">
        <v>209</v>
      </c>
      <c r="C14" s="28"/>
    </row>
    <row r="15" spans="1:5" ht="24" x14ac:dyDescent="0.2">
      <c r="A15" s="38" t="s">
        <v>385</v>
      </c>
      <c r="C15" s="28"/>
    </row>
    <row r="16" spans="1:5" x14ac:dyDescent="0.2">
      <c r="A16" s="39"/>
    </row>
    <row r="17" spans="1:6" x14ac:dyDescent="0.2">
      <c r="A17" s="39"/>
    </row>
    <row r="18" spans="1:6" x14ac:dyDescent="0.2">
      <c r="A18" s="39"/>
      <c r="B18" s="29" t="s">
        <v>235</v>
      </c>
    </row>
    <row r="19" spans="1:6" x14ac:dyDescent="0.2">
      <c r="A19" s="40" t="s">
        <v>206</v>
      </c>
      <c r="B19" s="30" t="s">
        <v>210</v>
      </c>
      <c r="C19" s="31" t="s">
        <v>116</v>
      </c>
      <c r="D19" s="31" t="s">
        <v>117</v>
      </c>
      <c r="E19" s="31" t="s">
        <v>118</v>
      </c>
      <c r="F19" s="32" t="s">
        <v>570</v>
      </c>
    </row>
    <row r="20" spans="1:6" x14ac:dyDescent="0.2">
      <c r="A20" s="41" t="s">
        <v>119</v>
      </c>
      <c r="B20" s="33">
        <v>0</v>
      </c>
      <c r="C20" s="33">
        <v>0</v>
      </c>
      <c r="D20" s="33">
        <v>0</v>
      </c>
      <c r="E20" s="33">
        <v>0</v>
      </c>
      <c r="F20" s="34">
        <v>0</v>
      </c>
    </row>
    <row r="21" spans="1:6" x14ac:dyDescent="0.2">
      <c r="A21" s="72" t="s">
        <v>245</v>
      </c>
      <c r="B21" s="71">
        <v>0.23599999999999999</v>
      </c>
      <c r="C21" s="33">
        <v>5.5E-2</v>
      </c>
      <c r="D21" s="33">
        <v>2E-3</v>
      </c>
      <c r="E21" s="33">
        <v>6.0000000000000001E-3</v>
      </c>
      <c r="F21" s="34">
        <f>SUM(B21:E21)</f>
        <v>0.29899999999999999</v>
      </c>
    </row>
    <row r="22" spans="1:6" x14ac:dyDescent="0.2">
      <c r="A22" s="72" t="s">
        <v>356</v>
      </c>
      <c r="B22" s="71">
        <v>0.23599999999999999</v>
      </c>
      <c r="C22" s="33">
        <v>6.7000000000000004E-2</v>
      </c>
      <c r="D22" s="33">
        <v>2E-3</v>
      </c>
      <c r="E22" s="33">
        <v>6.0000000000000001E-3</v>
      </c>
      <c r="F22" s="34">
        <f>SUM(B22:E22)</f>
        <v>0.311</v>
      </c>
    </row>
    <row r="26" spans="1:6" x14ac:dyDescent="0.2">
      <c r="A26" s="39"/>
    </row>
    <row r="27" spans="1:6" x14ac:dyDescent="0.2">
      <c r="A27" s="39"/>
    </row>
    <row r="28" spans="1:6" x14ac:dyDescent="0.2">
      <c r="A28" s="39"/>
    </row>
    <row r="29" spans="1:6" x14ac:dyDescent="0.2">
      <c r="A29" s="39"/>
    </row>
    <row r="30" spans="1:6" x14ac:dyDescent="0.2">
      <c r="A30" s="42" t="s">
        <v>218</v>
      </c>
      <c r="B30" s="2" t="s">
        <v>222</v>
      </c>
    </row>
    <row r="31" spans="1:6" x14ac:dyDescent="0.2">
      <c r="A31" s="6" t="s">
        <v>229</v>
      </c>
      <c r="B31" s="1" t="s">
        <v>112</v>
      </c>
      <c r="C31" s="35"/>
    </row>
    <row r="32" spans="1:6" x14ac:dyDescent="0.2">
      <c r="A32" s="38" t="s">
        <v>237</v>
      </c>
      <c r="B32" s="3" t="e">
        <f>+#REF!</f>
        <v>#REF!</v>
      </c>
    </row>
    <row r="33" spans="1:3" x14ac:dyDescent="0.2">
      <c r="A33" s="38" t="s">
        <v>357</v>
      </c>
      <c r="B33" s="3" t="e">
        <f>+#REF!</f>
        <v>#REF!</v>
      </c>
    </row>
    <row r="34" spans="1:3" x14ac:dyDescent="0.2">
      <c r="A34" s="38" t="s">
        <v>368</v>
      </c>
      <c r="B34" s="3" t="e">
        <f>+#REF!</f>
        <v>#REF!</v>
      </c>
      <c r="C34" s="36"/>
    </row>
    <row r="35" spans="1:3" x14ac:dyDescent="0.2">
      <c r="A35" s="38" t="s">
        <v>358</v>
      </c>
      <c r="B35" s="3" t="e">
        <f>+#REF!</f>
        <v>#REF!</v>
      </c>
      <c r="C35" s="37"/>
    </row>
    <row r="36" spans="1:3" x14ac:dyDescent="0.2">
      <c r="A36" s="38" t="s">
        <v>369</v>
      </c>
      <c r="B36" s="3" t="e">
        <f>+#REF!</f>
        <v>#REF!</v>
      </c>
    </row>
    <row r="37" spans="1:3" x14ac:dyDescent="0.2">
      <c r="A37" s="38" t="s">
        <v>359</v>
      </c>
      <c r="B37" s="4" t="e">
        <f>+#REF!</f>
        <v>#REF!</v>
      </c>
    </row>
    <row r="38" spans="1:3" x14ac:dyDescent="0.2">
      <c r="A38" s="38" t="s">
        <v>377</v>
      </c>
      <c r="B38" s="4" t="e">
        <f>+#REF!</f>
        <v>#REF!</v>
      </c>
    </row>
    <row r="39" spans="1:3" x14ac:dyDescent="0.2">
      <c r="A39" s="38" t="s">
        <v>360</v>
      </c>
      <c r="B39" s="4" t="e">
        <f>+#REF!</f>
        <v>#REF!</v>
      </c>
    </row>
    <row r="40" spans="1:3" x14ac:dyDescent="0.2">
      <c r="A40" s="38" t="s">
        <v>370</v>
      </c>
      <c r="B40" s="4" t="e">
        <f>+#REF!</f>
        <v>#REF!</v>
      </c>
    </row>
    <row r="41" spans="1:3" x14ac:dyDescent="0.2">
      <c r="A41" s="38" t="s">
        <v>361</v>
      </c>
      <c r="B41" s="4" t="e">
        <f>+#REF!</f>
        <v>#REF!</v>
      </c>
    </row>
    <row r="42" spans="1:3" x14ac:dyDescent="0.2">
      <c r="A42" s="38" t="s">
        <v>376</v>
      </c>
      <c r="B42" s="4" t="e">
        <f>+#REF!</f>
        <v>#REF!</v>
      </c>
    </row>
    <row r="43" spans="1:3" x14ac:dyDescent="0.2">
      <c r="A43" s="38" t="s">
        <v>362</v>
      </c>
      <c r="B43" s="4" t="e">
        <f>+#REF!</f>
        <v>#REF!</v>
      </c>
    </row>
    <row r="44" spans="1:3" x14ac:dyDescent="0.2">
      <c r="A44" s="38" t="s">
        <v>386</v>
      </c>
      <c r="B44" s="4" t="e">
        <f>+#REF!</f>
        <v>#REF!</v>
      </c>
    </row>
    <row r="45" spans="1:3" x14ac:dyDescent="0.2">
      <c r="A45" s="38" t="s">
        <v>363</v>
      </c>
      <c r="B45" s="4" t="e">
        <f>+#REF!</f>
        <v>#REF!</v>
      </c>
    </row>
    <row r="46" spans="1:3" x14ac:dyDescent="0.2">
      <c r="A46" s="38" t="s">
        <v>371</v>
      </c>
      <c r="B46" s="4" t="e">
        <f>+#REF!</f>
        <v>#REF!</v>
      </c>
    </row>
    <row r="47" spans="1:3" x14ac:dyDescent="0.2">
      <c r="A47" s="38" t="s">
        <v>364</v>
      </c>
      <c r="B47" s="4" t="e">
        <f>+#REF!</f>
        <v>#REF!</v>
      </c>
    </row>
    <row r="48" spans="1:3" x14ac:dyDescent="0.2">
      <c r="A48" s="38" t="s">
        <v>372</v>
      </c>
      <c r="B48" s="4" t="e">
        <f>+#REF!</f>
        <v>#REF!</v>
      </c>
    </row>
    <row r="49" spans="1:2" x14ac:dyDescent="0.2">
      <c r="A49" s="38" t="s">
        <v>365</v>
      </c>
      <c r="B49" s="4" t="e">
        <f>+#REF!</f>
        <v>#REF!</v>
      </c>
    </row>
    <row r="50" spans="1:2" x14ac:dyDescent="0.2">
      <c r="A50" s="38" t="s">
        <v>373</v>
      </c>
      <c r="B50" s="4" t="e">
        <f>+#REF!</f>
        <v>#REF!</v>
      </c>
    </row>
    <row r="51" spans="1:2" x14ac:dyDescent="0.2">
      <c r="A51" s="38" t="s">
        <v>366</v>
      </c>
      <c r="B51" s="4" t="e">
        <f>+#REF!</f>
        <v>#REF!</v>
      </c>
    </row>
    <row r="52" spans="1:2" x14ac:dyDescent="0.2">
      <c r="A52" s="38" t="s">
        <v>374</v>
      </c>
      <c r="B52" s="4" t="e">
        <f>+#REF!</f>
        <v>#REF!</v>
      </c>
    </row>
    <row r="53" spans="1:2" ht="21" customHeight="1" x14ac:dyDescent="0.2">
      <c r="A53" s="38" t="s">
        <v>367</v>
      </c>
      <c r="B53" s="4" t="e">
        <f>+#REF!</f>
        <v>#REF!</v>
      </c>
    </row>
    <row r="54" spans="1:2" ht="24" x14ac:dyDescent="0.2">
      <c r="A54" s="43" t="s">
        <v>375</v>
      </c>
      <c r="B54" s="4" t="e">
        <f>+#REF!</f>
        <v>#REF!</v>
      </c>
    </row>
    <row r="84" spans="1:2" x14ac:dyDescent="0.2">
      <c r="A84" s="28" t="s">
        <v>245</v>
      </c>
      <c r="B84" s="24" t="s">
        <v>248</v>
      </c>
    </row>
    <row r="85" spans="1:2" x14ac:dyDescent="0.2">
      <c r="A85" s="28" t="s">
        <v>245</v>
      </c>
      <c r="B85" s="24" t="s">
        <v>249</v>
      </c>
    </row>
    <row r="86" spans="1:2" x14ac:dyDescent="0.2">
      <c r="A86" s="28" t="s">
        <v>245</v>
      </c>
      <c r="B86" s="24" t="s">
        <v>250</v>
      </c>
    </row>
    <row r="87" spans="1:2" x14ac:dyDescent="0.2">
      <c r="A87" s="28" t="s">
        <v>245</v>
      </c>
      <c r="B87" s="24" t="s">
        <v>251</v>
      </c>
    </row>
    <row r="88" spans="1:2" x14ac:dyDescent="0.2">
      <c r="A88" s="28" t="s">
        <v>245</v>
      </c>
      <c r="B88" s="24" t="s">
        <v>252</v>
      </c>
    </row>
    <row r="89" spans="1:2" x14ac:dyDescent="0.2">
      <c r="A89" s="28" t="s">
        <v>245</v>
      </c>
      <c r="B89" s="24" t="s">
        <v>253</v>
      </c>
    </row>
    <row r="90" spans="1:2" x14ac:dyDescent="0.2">
      <c r="A90" s="28" t="s">
        <v>245</v>
      </c>
      <c r="B90" s="24" t="s">
        <v>254</v>
      </c>
    </row>
    <row r="91" spans="1:2" x14ac:dyDescent="0.2">
      <c r="A91" s="28" t="s">
        <v>245</v>
      </c>
      <c r="B91" s="24" t="s">
        <v>255</v>
      </c>
    </row>
    <row r="92" spans="1:2" x14ac:dyDescent="0.2">
      <c r="A92" s="28" t="s">
        <v>245</v>
      </c>
      <c r="B92" s="24" t="s">
        <v>256</v>
      </c>
    </row>
    <row r="93" spans="1:2" x14ac:dyDescent="0.2">
      <c r="A93" s="28" t="s">
        <v>245</v>
      </c>
      <c r="B93" s="24" t="s">
        <v>257</v>
      </c>
    </row>
    <row r="94" spans="1:2" x14ac:dyDescent="0.2">
      <c r="A94" s="28" t="s">
        <v>245</v>
      </c>
      <c r="B94" s="24" t="s">
        <v>258</v>
      </c>
    </row>
    <row r="95" spans="1:2" x14ac:dyDescent="0.2">
      <c r="A95" s="28" t="s">
        <v>245</v>
      </c>
      <c r="B95" s="24" t="s">
        <v>259</v>
      </c>
    </row>
    <row r="96" spans="1:2" x14ac:dyDescent="0.2">
      <c r="A96" s="28" t="s">
        <v>245</v>
      </c>
      <c r="B96" s="24" t="s">
        <v>260</v>
      </c>
    </row>
    <row r="97" spans="1:2" x14ac:dyDescent="0.2">
      <c r="A97" s="28" t="s">
        <v>245</v>
      </c>
      <c r="B97" s="24" t="s">
        <v>261</v>
      </c>
    </row>
    <row r="98" spans="1:2" x14ac:dyDescent="0.2">
      <c r="A98" s="28" t="s">
        <v>245</v>
      </c>
      <c r="B98" s="24" t="s">
        <v>262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168"/>
  <sheetViews>
    <sheetView topLeftCell="A85" workbookViewId="0">
      <selection activeCell="A20" sqref="A20"/>
    </sheetView>
  </sheetViews>
  <sheetFormatPr baseColWidth="10" defaultRowHeight="12" x14ac:dyDescent="0.2"/>
  <cols>
    <col min="1" max="1" width="13.85546875" style="80" customWidth="1"/>
    <col min="2" max="2" width="11.42578125" style="81"/>
    <col min="3" max="3" width="1.5703125" style="81" bestFit="1" customWidth="1"/>
    <col min="4" max="4" width="13.85546875" style="80" customWidth="1"/>
    <col min="5" max="5" width="64.42578125" style="79" customWidth="1"/>
    <col min="6" max="7" width="11.42578125" style="92"/>
    <col min="8" max="8" width="11.42578125" style="91"/>
    <col min="9" max="9" width="7.28515625" style="86" bestFit="1" customWidth="1"/>
    <col min="10" max="10" width="11.42578125" style="86"/>
    <col min="11" max="16384" width="11.42578125" style="81"/>
  </cols>
  <sheetData>
    <row r="1" spans="1:10" x14ac:dyDescent="0.2">
      <c r="A1" s="85" t="s">
        <v>421</v>
      </c>
      <c r="D1" s="85" t="s">
        <v>421</v>
      </c>
      <c r="F1" s="91"/>
    </row>
    <row r="2" spans="1:10" x14ac:dyDescent="0.2">
      <c r="G2" s="93" t="s">
        <v>390</v>
      </c>
      <c r="H2" s="93"/>
    </row>
    <row r="3" spans="1:10" x14ac:dyDescent="0.2">
      <c r="E3" s="82" t="s">
        <v>389</v>
      </c>
      <c r="F3" s="93" t="s">
        <v>391</v>
      </c>
      <c r="G3" s="93" t="s">
        <v>392</v>
      </c>
      <c r="H3" s="93" t="s">
        <v>393</v>
      </c>
      <c r="I3" s="89" t="s">
        <v>554</v>
      </c>
    </row>
    <row r="4" spans="1:10" x14ac:dyDescent="0.2">
      <c r="A4" s="83">
        <v>1</v>
      </c>
      <c r="B4" s="81" t="s">
        <v>119</v>
      </c>
      <c r="C4" s="80" t="s">
        <v>119</v>
      </c>
      <c r="D4" s="88"/>
      <c r="E4" s="84"/>
      <c r="F4" s="94"/>
      <c r="G4" s="94"/>
      <c r="H4" s="95">
        <v>0</v>
      </c>
      <c r="I4" s="90">
        <v>0</v>
      </c>
      <c r="J4" s="87"/>
    </row>
    <row r="5" spans="1:10" x14ac:dyDescent="0.2">
      <c r="A5" s="83">
        <v>1</v>
      </c>
      <c r="B5" s="81" t="s">
        <v>534</v>
      </c>
      <c r="C5" s="80" t="s">
        <v>119</v>
      </c>
      <c r="D5" s="88" t="s">
        <v>515</v>
      </c>
      <c r="E5" s="84" t="s">
        <v>10</v>
      </c>
      <c r="F5" s="94">
        <v>1.5</v>
      </c>
      <c r="G5" s="94">
        <v>1.1000000000000001</v>
      </c>
      <c r="H5" s="95">
        <v>2.6</v>
      </c>
      <c r="I5" s="90">
        <v>2.5999999999999999E-2</v>
      </c>
      <c r="J5" s="87"/>
    </row>
    <row r="6" spans="1:10" x14ac:dyDescent="0.2">
      <c r="A6" s="83">
        <v>113</v>
      </c>
      <c r="B6" s="81" t="s">
        <v>535</v>
      </c>
      <c r="C6" s="80" t="s">
        <v>119</v>
      </c>
      <c r="D6" s="88" t="s">
        <v>516</v>
      </c>
      <c r="E6" s="84" t="s">
        <v>58</v>
      </c>
      <c r="F6" s="94">
        <v>1.1499999999999999</v>
      </c>
      <c r="G6" s="94">
        <v>1.1000000000000001</v>
      </c>
      <c r="H6" s="95">
        <v>2.25</v>
      </c>
      <c r="I6" s="90">
        <v>2.2499999999999999E-2</v>
      </c>
      <c r="J6" s="87"/>
    </row>
    <row r="7" spans="1:10" x14ac:dyDescent="0.2">
      <c r="A7" s="83">
        <v>119</v>
      </c>
      <c r="B7" s="81" t="s">
        <v>536</v>
      </c>
      <c r="C7" s="80" t="s">
        <v>119</v>
      </c>
      <c r="D7" s="88" t="s">
        <v>517</v>
      </c>
      <c r="E7" s="84" t="s">
        <v>59</v>
      </c>
      <c r="F7" s="94">
        <v>1.1499999999999999</v>
      </c>
      <c r="G7" s="94">
        <v>1.1000000000000001</v>
      </c>
      <c r="H7" s="95">
        <v>2.25</v>
      </c>
      <c r="I7" s="90">
        <v>2.2499999999999999E-2</v>
      </c>
      <c r="J7" s="87"/>
    </row>
    <row r="8" spans="1:10" x14ac:dyDescent="0.2">
      <c r="A8" s="83">
        <v>129</v>
      </c>
      <c r="B8" s="81" t="s">
        <v>537</v>
      </c>
      <c r="C8" s="80" t="s">
        <v>119</v>
      </c>
      <c r="D8" s="88" t="s">
        <v>518</v>
      </c>
      <c r="E8" s="84" t="s">
        <v>60</v>
      </c>
      <c r="F8" s="94">
        <v>2.25</v>
      </c>
      <c r="G8" s="94">
        <v>2.9</v>
      </c>
      <c r="H8" s="95">
        <v>5.15</v>
      </c>
      <c r="I8" s="90">
        <v>5.1500000000000004E-2</v>
      </c>
      <c r="J8" s="87"/>
    </row>
    <row r="9" spans="1:10" x14ac:dyDescent="0.2">
      <c r="A9" s="83">
        <v>130</v>
      </c>
      <c r="B9" s="81" t="s">
        <v>538</v>
      </c>
      <c r="C9" s="80" t="s">
        <v>119</v>
      </c>
      <c r="D9" s="88" t="s">
        <v>519</v>
      </c>
      <c r="E9" s="84" t="s">
        <v>61</v>
      </c>
      <c r="F9" s="94">
        <v>1.1499999999999999</v>
      </c>
      <c r="G9" s="94">
        <v>1.1000000000000001</v>
      </c>
      <c r="H9" s="95">
        <v>2.25</v>
      </c>
      <c r="I9" s="90">
        <v>2.2499999999999999E-2</v>
      </c>
      <c r="J9" s="87"/>
    </row>
    <row r="10" spans="1:10" x14ac:dyDescent="0.2">
      <c r="A10" s="83">
        <v>14</v>
      </c>
      <c r="B10" s="81" t="s">
        <v>539</v>
      </c>
      <c r="C10" s="80" t="s">
        <v>119</v>
      </c>
      <c r="D10" s="88" t="s">
        <v>514</v>
      </c>
      <c r="E10" s="84" t="s">
        <v>19</v>
      </c>
      <c r="F10" s="94">
        <v>1.8</v>
      </c>
      <c r="G10" s="94">
        <v>1.5</v>
      </c>
      <c r="H10" s="95">
        <v>3.3</v>
      </c>
      <c r="I10" s="90">
        <v>3.3000000000000002E-2</v>
      </c>
      <c r="J10" s="87"/>
    </row>
    <row r="11" spans="1:10" x14ac:dyDescent="0.2">
      <c r="A11" s="83">
        <v>147</v>
      </c>
      <c r="B11" s="81" t="s">
        <v>540</v>
      </c>
      <c r="C11" s="80" t="s">
        <v>119</v>
      </c>
      <c r="D11" s="88" t="s">
        <v>520</v>
      </c>
      <c r="E11" s="84" t="s">
        <v>63</v>
      </c>
      <c r="F11" s="94">
        <v>1.25</v>
      </c>
      <c r="G11" s="94">
        <v>1.1499999999999999</v>
      </c>
      <c r="H11" s="95">
        <v>2.4</v>
      </c>
      <c r="I11" s="90">
        <v>2.4E-2</v>
      </c>
      <c r="J11" s="87"/>
    </row>
    <row r="12" spans="1:10" x14ac:dyDescent="0.2">
      <c r="A12" s="83">
        <v>15</v>
      </c>
      <c r="B12" s="81" t="s">
        <v>541</v>
      </c>
      <c r="C12" s="80" t="s">
        <v>119</v>
      </c>
      <c r="D12" s="88" t="s">
        <v>521</v>
      </c>
      <c r="E12" s="84" t="s">
        <v>20</v>
      </c>
      <c r="F12" s="94">
        <v>1.6</v>
      </c>
      <c r="G12" s="94">
        <v>1.2</v>
      </c>
      <c r="H12" s="95">
        <v>2.8</v>
      </c>
      <c r="I12" s="90">
        <v>2.7999999999999997E-2</v>
      </c>
      <c r="J12" s="87"/>
    </row>
    <row r="13" spans="1:10" x14ac:dyDescent="0.2">
      <c r="A13" s="83">
        <v>16</v>
      </c>
      <c r="B13" s="81" t="s">
        <v>542</v>
      </c>
      <c r="C13" s="80" t="s">
        <v>119</v>
      </c>
      <c r="D13" s="88" t="s">
        <v>522</v>
      </c>
      <c r="E13" s="84" t="s">
        <v>422</v>
      </c>
      <c r="F13" s="94">
        <v>1.6</v>
      </c>
      <c r="G13" s="94">
        <v>1.2</v>
      </c>
      <c r="H13" s="95">
        <v>2.8</v>
      </c>
      <c r="I13" s="90">
        <v>2.7999999999999997E-2</v>
      </c>
      <c r="J13" s="87"/>
    </row>
    <row r="14" spans="1:10" x14ac:dyDescent="0.2">
      <c r="A14" s="83" t="s">
        <v>211</v>
      </c>
      <c r="B14" s="81" t="s">
        <v>543</v>
      </c>
      <c r="C14" s="80" t="s">
        <v>119</v>
      </c>
      <c r="D14" s="88" t="s">
        <v>523</v>
      </c>
      <c r="E14" s="84" t="s">
        <v>64</v>
      </c>
      <c r="F14" s="94">
        <v>1.1499999999999999</v>
      </c>
      <c r="G14" s="94">
        <v>1.1000000000000001</v>
      </c>
      <c r="H14" s="95">
        <v>2.25</v>
      </c>
      <c r="I14" s="90">
        <v>2.2499999999999999E-2</v>
      </c>
      <c r="J14" s="87"/>
    </row>
    <row r="15" spans="1:10" x14ac:dyDescent="0.2">
      <c r="A15" s="83">
        <v>17</v>
      </c>
      <c r="B15" s="81" t="s">
        <v>544</v>
      </c>
      <c r="C15" s="80" t="s">
        <v>119</v>
      </c>
      <c r="D15" s="88" t="s">
        <v>524</v>
      </c>
      <c r="E15" s="84" t="s">
        <v>394</v>
      </c>
      <c r="F15" s="94">
        <v>1.8</v>
      </c>
      <c r="G15" s="94">
        <v>1.5</v>
      </c>
      <c r="H15" s="95">
        <v>3.3</v>
      </c>
      <c r="I15" s="90">
        <v>3.3000000000000002E-2</v>
      </c>
      <c r="J15" s="87"/>
    </row>
    <row r="16" spans="1:10" x14ac:dyDescent="0.2">
      <c r="A16" s="83">
        <v>2</v>
      </c>
      <c r="B16" s="81" t="s">
        <v>545</v>
      </c>
      <c r="C16" s="80" t="s">
        <v>119</v>
      </c>
      <c r="D16" s="88" t="s">
        <v>525</v>
      </c>
      <c r="E16" s="84" t="s">
        <v>11</v>
      </c>
      <c r="F16" s="94">
        <v>2.25</v>
      </c>
      <c r="G16" s="94">
        <v>2.9</v>
      </c>
      <c r="H16" s="95">
        <v>5.15</v>
      </c>
      <c r="I16" s="90">
        <v>5.1500000000000004E-2</v>
      </c>
      <c r="J16" s="87"/>
    </row>
    <row r="17" spans="1:10" x14ac:dyDescent="0.2">
      <c r="A17" s="83">
        <v>3</v>
      </c>
      <c r="B17" s="81" t="s">
        <v>546</v>
      </c>
      <c r="C17" s="80" t="s">
        <v>119</v>
      </c>
      <c r="D17" s="88" t="s">
        <v>526</v>
      </c>
      <c r="E17" s="84" t="s">
        <v>423</v>
      </c>
      <c r="F17" s="94">
        <v>3.05</v>
      </c>
      <c r="G17" s="94">
        <v>3.35</v>
      </c>
      <c r="H17" s="95">
        <v>6.4</v>
      </c>
      <c r="I17" s="90">
        <v>6.4000000000000001E-2</v>
      </c>
      <c r="J17" s="87"/>
    </row>
    <row r="18" spans="1:10" x14ac:dyDescent="0.2">
      <c r="A18" s="83"/>
      <c r="B18" s="81" t="s">
        <v>457</v>
      </c>
      <c r="C18" s="80" t="s">
        <v>119</v>
      </c>
      <c r="D18" s="83" t="s">
        <v>109</v>
      </c>
      <c r="E18" s="84" t="s">
        <v>395</v>
      </c>
      <c r="F18" s="94">
        <v>2.1</v>
      </c>
      <c r="G18" s="94">
        <v>2</v>
      </c>
      <c r="H18" s="95">
        <v>4.0999999999999996</v>
      </c>
      <c r="I18" s="90">
        <v>4.0999999999999995E-2</v>
      </c>
      <c r="J18" s="87"/>
    </row>
    <row r="19" spans="1:10" x14ac:dyDescent="0.2">
      <c r="A19" s="83" t="s">
        <v>110</v>
      </c>
      <c r="B19" s="81" t="s">
        <v>203</v>
      </c>
      <c r="C19" s="80" t="s">
        <v>119</v>
      </c>
      <c r="D19" s="83" t="s">
        <v>110</v>
      </c>
      <c r="E19" s="84" t="s">
        <v>111</v>
      </c>
      <c r="F19" s="94">
        <v>1.65</v>
      </c>
      <c r="G19" s="94">
        <v>1.7</v>
      </c>
      <c r="H19" s="95">
        <v>3.35</v>
      </c>
      <c r="I19" s="90">
        <v>3.3500000000000002E-2</v>
      </c>
      <c r="J19" s="87"/>
    </row>
    <row r="20" spans="1:10" x14ac:dyDescent="0.2">
      <c r="A20" s="83">
        <v>322</v>
      </c>
      <c r="B20" s="81" t="s">
        <v>547</v>
      </c>
      <c r="C20" s="80" t="s">
        <v>119</v>
      </c>
      <c r="D20" s="88" t="s">
        <v>527</v>
      </c>
      <c r="E20" s="84" t="s">
        <v>72</v>
      </c>
      <c r="F20" s="94">
        <v>3.05</v>
      </c>
      <c r="G20" s="94">
        <v>3.2</v>
      </c>
      <c r="H20" s="95">
        <v>6.25</v>
      </c>
      <c r="I20" s="90">
        <v>6.25E-2</v>
      </c>
      <c r="J20" s="87"/>
    </row>
    <row r="21" spans="1:10" x14ac:dyDescent="0.2">
      <c r="A21" s="83">
        <v>5</v>
      </c>
      <c r="B21" s="81" t="s">
        <v>548</v>
      </c>
      <c r="C21" s="80" t="s">
        <v>119</v>
      </c>
      <c r="D21" s="88" t="s">
        <v>528</v>
      </c>
      <c r="E21" s="84" t="s">
        <v>12</v>
      </c>
      <c r="F21" s="94">
        <v>2.2999999999999998</v>
      </c>
      <c r="G21" s="94">
        <v>2.9</v>
      </c>
      <c r="H21" s="95">
        <v>5.2</v>
      </c>
      <c r="I21" s="90">
        <v>5.2000000000000005E-2</v>
      </c>
      <c r="J21" s="87"/>
    </row>
    <row r="22" spans="1:10" x14ac:dyDescent="0.2">
      <c r="A22" s="83" t="s">
        <v>114</v>
      </c>
      <c r="B22" s="81" t="s">
        <v>205</v>
      </c>
      <c r="C22" s="80" t="s">
        <v>119</v>
      </c>
      <c r="D22" s="83" t="s">
        <v>114</v>
      </c>
      <c r="E22" s="84" t="s">
        <v>115</v>
      </c>
      <c r="F22" s="94">
        <v>3.45</v>
      </c>
      <c r="G22" s="94">
        <v>3.7</v>
      </c>
      <c r="H22" s="95">
        <v>7.15</v>
      </c>
      <c r="I22" s="90">
        <v>7.1500000000000008E-2</v>
      </c>
      <c r="J22" s="87"/>
    </row>
    <row r="23" spans="1:10" x14ac:dyDescent="0.2">
      <c r="A23" s="83">
        <v>6</v>
      </c>
      <c r="B23" s="81" t="s">
        <v>549</v>
      </c>
      <c r="C23" s="80" t="s">
        <v>119</v>
      </c>
      <c r="D23" s="88" t="s">
        <v>529</v>
      </c>
      <c r="E23" s="84" t="s">
        <v>13</v>
      </c>
      <c r="F23" s="94">
        <v>2.2999999999999998</v>
      </c>
      <c r="G23" s="94">
        <v>2.9</v>
      </c>
      <c r="H23" s="95">
        <v>5.2</v>
      </c>
      <c r="I23" s="90">
        <v>5.2000000000000005E-2</v>
      </c>
      <c r="J23" s="87"/>
    </row>
    <row r="24" spans="1:10" x14ac:dyDescent="0.2">
      <c r="A24" s="83">
        <v>7</v>
      </c>
      <c r="B24" s="81" t="s">
        <v>550</v>
      </c>
      <c r="C24" s="80" t="s">
        <v>119</v>
      </c>
      <c r="D24" s="88" t="s">
        <v>530</v>
      </c>
      <c r="E24" s="84" t="s">
        <v>14</v>
      </c>
      <c r="F24" s="94">
        <v>2.2999999999999998</v>
      </c>
      <c r="G24" s="94">
        <v>2.9</v>
      </c>
      <c r="H24" s="95">
        <v>5.2</v>
      </c>
      <c r="I24" s="90">
        <v>5.2000000000000005E-2</v>
      </c>
      <c r="J24" s="87"/>
    </row>
    <row r="25" spans="1:10" x14ac:dyDescent="0.2">
      <c r="A25" s="83">
        <v>8</v>
      </c>
      <c r="B25" s="81" t="s">
        <v>551</v>
      </c>
      <c r="C25" s="80" t="s">
        <v>119</v>
      </c>
      <c r="D25" s="88" t="s">
        <v>531</v>
      </c>
      <c r="E25" s="84" t="s">
        <v>424</v>
      </c>
      <c r="F25" s="94">
        <v>2.2999999999999998</v>
      </c>
      <c r="G25" s="94">
        <v>2.9</v>
      </c>
      <c r="H25" s="95">
        <v>5.2</v>
      </c>
      <c r="I25" s="90">
        <v>5.2000000000000005E-2</v>
      </c>
      <c r="J25" s="87"/>
    </row>
    <row r="26" spans="1:10" x14ac:dyDescent="0.2">
      <c r="A26" s="83">
        <v>811</v>
      </c>
      <c r="B26" s="81" t="s">
        <v>552</v>
      </c>
      <c r="C26" s="80" t="s">
        <v>119</v>
      </c>
      <c r="D26" s="88" t="s">
        <v>532</v>
      </c>
      <c r="E26" s="84" t="s">
        <v>396</v>
      </c>
      <c r="F26" s="94">
        <v>3.45</v>
      </c>
      <c r="G26" s="94">
        <v>3.7</v>
      </c>
      <c r="H26" s="95">
        <v>7.15</v>
      </c>
      <c r="I26" s="90">
        <v>7.1500000000000008E-2</v>
      </c>
      <c r="J26" s="87"/>
    </row>
    <row r="27" spans="1:10" x14ac:dyDescent="0.2">
      <c r="A27" s="83">
        <v>9</v>
      </c>
      <c r="B27" s="81" t="s">
        <v>553</v>
      </c>
      <c r="C27" s="80" t="s">
        <v>119</v>
      </c>
      <c r="D27" s="88" t="s">
        <v>533</v>
      </c>
      <c r="E27" s="84" t="s">
        <v>15</v>
      </c>
      <c r="F27" s="94">
        <v>2.2999999999999998</v>
      </c>
      <c r="G27" s="94">
        <v>2.9</v>
      </c>
      <c r="H27" s="95">
        <v>5.2</v>
      </c>
      <c r="I27" s="90">
        <v>5.2000000000000005E-2</v>
      </c>
      <c r="J27" s="87"/>
    </row>
    <row r="28" spans="1:10" x14ac:dyDescent="0.2">
      <c r="A28" s="83">
        <v>10</v>
      </c>
      <c r="B28" s="81" t="s">
        <v>458</v>
      </c>
      <c r="C28" s="80" t="s">
        <v>119</v>
      </c>
      <c r="D28" s="83">
        <v>10</v>
      </c>
      <c r="E28" s="84" t="s">
        <v>425</v>
      </c>
      <c r="F28" s="94">
        <v>1.6</v>
      </c>
      <c r="G28" s="94">
        <v>1.6</v>
      </c>
      <c r="H28" s="95">
        <v>3.2</v>
      </c>
      <c r="I28" s="90">
        <v>3.2000000000000001E-2</v>
      </c>
      <c r="J28" s="87"/>
    </row>
    <row r="29" spans="1:10" x14ac:dyDescent="0.2">
      <c r="A29" s="83">
        <v>101</v>
      </c>
      <c r="B29" s="81" t="s">
        <v>459</v>
      </c>
      <c r="C29" s="80" t="s">
        <v>119</v>
      </c>
      <c r="D29" s="83">
        <v>101</v>
      </c>
      <c r="E29" s="84" t="s">
        <v>397</v>
      </c>
      <c r="F29" s="94">
        <v>2</v>
      </c>
      <c r="G29" s="94">
        <v>1.9</v>
      </c>
      <c r="H29" s="95">
        <v>3.9</v>
      </c>
      <c r="I29" s="90">
        <v>3.9E-2</v>
      </c>
      <c r="J29" s="87"/>
    </row>
    <row r="30" spans="1:10" x14ac:dyDescent="0.2">
      <c r="A30" s="83">
        <v>102</v>
      </c>
      <c r="B30" s="81" t="s">
        <v>460</v>
      </c>
      <c r="C30" s="80" t="s">
        <v>119</v>
      </c>
      <c r="D30" s="83">
        <v>102</v>
      </c>
      <c r="E30" s="84" t="s">
        <v>398</v>
      </c>
      <c r="F30" s="94">
        <v>1.8</v>
      </c>
      <c r="G30" s="94">
        <v>1.5</v>
      </c>
      <c r="H30" s="95">
        <v>3.3</v>
      </c>
      <c r="I30" s="90">
        <v>3.3000000000000002E-2</v>
      </c>
      <c r="J30" s="87"/>
    </row>
    <row r="31" spans="1:10" x14ac:dyDescent="0.2">
      <c r="A31" s="83">
        <v>106</v>
      </c>
      <c r="B31" s="81" t="s">
        <v>461</v>
      </c>
      <c r="C31" s="80" t="s">
        <v>119</v>
      </c>
      <c r="D31" s="83">
        <v>106</v>
      </c>
      <c r="E31" s="84" t="s">
        <v>399</v>
      </c>
      <c r="F31" s="94">
        <v>1.7</v>
      </c>
      <c r="G31" s="94">
        <v>1.6</v>
      </c>
      <c r="H31" s="95">
        <v>3.3</v>
      </c>
      <c r="I31" s="90">
        <v>3.3000000000000002E-2</v>
      </c>
      <c r="J31" s="87"/>
    </row>
    <row r="32" spans="1:10" x14ac:dyDescent="0.2">
      <c r="A32" s="83">
        <v>107</v>
      </c>
      <c r="B32" s="81" t="s">
        <v>462</v>
      </c>
      <c r="C32" s="80" t="s">
        <v>119</v>
      </c>
      <c r="D32" s="83">
        <v>107</v>
      </c>
      <c r="E32" s="84" t="s">
        <v>400</v>
      </c>
      <c r="F32" s="94">
        <v>1.05</v>
      </c>
      <c r="G32" s="94">
        <v>0.9</v>
      </c>
      <c r="H32" s="95">
        <v>1.95</v>
      </c>
      <c r="I32" s="90">
        <v>1.95E-2</v>
      </c>
      <c r="J32" s="87"/>
    </row>
    <row r="33" spans="1:10" x14ac:dyDescent="0.2">
      <c r="A33" s="83">
        <v>108</v>
      </c>
      <c r="B33" s="81" t="s">
        <v>159</v>
      </c>
      <c r="C33" s="80" t="s">
        <v>119</v>
      </c>
      <c r="D33" s="83">
        <v>108</v>
      </c>
      <c r="E33" s="84" t="s">
        <v>57</v>
      </c>
      <c r="F33" s="94">
        <v>1.05</v>
      </c>
      <c r="G33" s="94">
        <v>0.9</v>
      </c>
      <c r="H33" s="95">
        <v>1.95</v>
      </c>
      <c r="I33" s="90">
        <v>1.95E-2</v>
      </c>
      <c r="J33" s="87"/>
    </row>
    <row r="34" spans="1:10" x14ac:dyDescent="0.2">
      <c r="A34" s="83">
        <v>11</v>
      </c>
      <c r="B34" s="81" t="s">
        <v>120</v>
      </c>
      <c r="C34" s="80" t="s">
        <v>119</v>
      </c>
      <c r="D34" s="83">
        <v>11</v>
      </c>
      <c r="E34" s="84" t="s">
        <v>16</v>
      </c>
      <c r="F34" s="94">
        <v>1.6</v>
      </c>
      <c r="G34" s="94">
        <v>1.6</v>
      </c>
      <c r="H34" s="95">
        <v>3.2</v>
      </c>
      <c r="I34" s="90">
        <v>3.2000000000000001E-2</v>
      </c>
      <c r="J34" s="87"/>
    </row>
    <row r="35" spans="1:10" x14ac:dyDescent="0.2">
      <c r="A35" s="83">
        <v>12</v>
      </c>
      <c r="B35" s="81" t="s">
        <v>121</v>
      </c>
      <c r="C35" s="80" t="s">
        <v>119</v>
      </c>
      <c r="D35" s="83">
        <v>12</v>
      </c>
      <c r="E35" s="84" t="s">
        <v>17</v>
      </c>
      <c r="F35" s="94">
        <v>1</v>
      </c>
      <c r="G35" s="94">
        <v>0.8</v>
      </c>
      <c r="H35" s="95">
        <v>1.8</v>
      </c>
      <c r="I35" s="90">
        <v>1.8000000000000002E-2</v>
      </c>
      <c r="J35" s="87"/>
    </row>
    <row r="36" spans="1:10" x14ac:dyDescent="0.2">
      <c r="A36" s="83">
        <v>13</v>
      </c>
      <c r="B36" s="81" t="s">
        <v>122</v>
      </c>
      <c r="C36" s="80" t="s">
        <v>119</v>
      </c>
      <c r="D36" s="83">
        <v>13</v>
      </c>
      <c r="E36" s="84" t="s">
        <v>18</v>
      </c>
      <c r="F36" s="94">
        <v>1</v>
      </c>
      <c r="G36" s="94">
        <v>0.85</v>
      </c>
      <c r="H36" s="95">
        <v>1.85</v>
      </c>
      <c r="I36" s="90">
        <v>1.8500000000000003E-2</v>
      </c>
      <c r="J36" s="87"/>
    </row>
    <row r="37" spans="1:10" x14ac:dyDescent="0.2">
      <c r="A37" s="83">
        <v>1391</v>
      </c>
      <c r="B37" s="81" t="s">
        <v>177</v>
      </c>
      <c r="C37" s="80" t="s">
        <v>119</v>
      </c>
      <c r="D37" s="83">
        <v>1391</v>
      </c>
      <c r="E37" s="84" t="s">
        <v>82</v>
      </c>
      <c r="F37" s="94">
        <v>0.8</v>
      </c>
      <c r="G37" s="94">
        <v>0.7</v>
      </c>
      <c r="H37" s="95">
        <v>1.5</v>
      </c>
      <c r="I37" s="90">
        <v>1.4999999999999999E-2</v>
      </c>
      <c r="J37" s="87"/>
    </row>
    <row r="38" spans="1:10" x14ac:dyDescent="0.2">
      <c r="A38" s="83">
        <v>14</v>
      </c>
      <c r="B38" s="81" t="s">
        <v>463</v>
      </c>
      <c r="C38" s="80" t="s">
        <v>119</v>
      </c>
      <c r="D38" s="83">
        <v>14</v>
      </c>
      <c r="E38" s="84" t="s">
        <v>426</v>
      </c>
      <c r="F38" s="94">
        <v>0.5</v>
      </c>
      <c r="G38" s="94">
        <v>0.4</v>
      </c>
      <c r="H38" s="95">
        <v>0.9</v>
      </c>
      <c r="I38" s="90">
        <v>9.0000000000000011E-3</v>
      </c>
      <c r="J38" s="87"/>
    </row>
    <row r="39" spans="1:10" x14ac:dyDescent="0.2">
      <c r="A39" s="83">
        <v>1411</v>
      </c>
      <c r="B39" s="81" t="s">
        <v>178</v>
      </c>
      <c r="C39" s="80" t="s">
        <v>119</v>
      </c>
      <c r="D39" s="83">
        <v>1411</v>
      </c>
      <c r="E39" s="84" t="s">
        <v>83</v>
      </c>
      <c r="F39" s="94">
        <v>1.5</v>
      </c>
      <c r="G39" s="94">
        <v>1.1000000000000001</v>
      </c>
      <c r="H39" s="95">
        <v>2.6</v>
      </c>
      <c r="I39" s="90">
        <v>2.6000000000000002E-2</v>
      </c>
      <c r="J39" s="87"/>
    </row>
    <row r="40" spans="1:10" x14ac:dyDescent="0.2">
      <c r="A40" s="83">
        <v>1420</v>
      </c>
      <c r="B40" s="81" t="s">
        <v>179</v>
      </c>
      <c r="C40" s="80" t="s">
        <v>119</v>
      </c>
      <c r="D40" s="83">
        <v>1420</v>
      </c>
      <c r="E40" s="84" t="s">
        <v>84</v>
      </c>
      <c r="F40" s="94">
        <v>1.5</v>
      </c>
      <c r="G40" s="94">
        <v>1.1000000000000001</v>
      </c>
      <c r="H40" s="95">
        <v>2.6</v>
      </c>
      <c r="I40" s="90">
        <v>2.6000000000000002E-2</v>
      </c>
      <c r="J40" s="87"/>
    </row>
    <row r="41" spans="1:10" x14ac:dyDescent="0.2">
      <c r="A41" s="83">
        <v>143</v>
      </c>
      <c r="B41" s="81" t="s">
        <v>160</v>
      </c>
      <c r="C41" s="80" t="s">
        <v>119</v>
      </c>
      <c r="D41" s="83">
        <v>143</v>
      </c>
      <c r="E41" s="84" t="s">
        <v>62</v>
      </c>
      <c r="F41" s="94">
        <v>0.8</v>
      </c>
      <c r="G41" s="94">
        <v>0.7</v>
      </c>
      <c r="H41" s="95">
        <v>1.5</v>
      </c>
      <c r="I41" s="90">
        <v>1.4999999999999999E-2</v>
      </c>
      <c r="J41" s="87"/>
    </row>
    <row r="42" spans="1:10" x14ac:dyDescent="0.2">
      <c r="A42" s="83">
        <v>15</v>
      </c>
      <c r="B42" s="81" t="s">
        <v>123</v>
      </c>
      <c r="C42" s="80" t="s">
        <v>119</v>
      </c>
      <c r="D42" s="83">
        <v>15</v>
      </c>
      <c r="E42" s="84" t="s">
        <v>21</v>
      </c>
      <c r="F42" s="94">
        <v>1.5</v>
      </c>
      <c r="G42" s="94">
        <v>1.1000000000000001</v>
      </c>
      <c r="H42" s="95">
        <v>2.6</v>
      </c>
      <c r="I42" s="90">
        <v>2.6000000000000002E-2</v>
      </c>
      <c r="J42" s="87"/>
    </row>
    <row r="43" spans="1:10" x14ac:dyDescent="0.2">
      <c r="A43" s="83">
        <v>16</v>
      </c>
      <c r="B43" s="81" t="s">
        <v>464</v>
      </c>
      <c r="C43" s="80" t="s">
        <v>119</v>
      </c>
      <c r="D43" s="83">
        <v>16</v>
      </c>
      <c r="E43" s="84" t="s">
        <v>427</v>
      </c>
      <c r="F43" s="94">
        <v>2.25</v>
      </c>
      <c r="G43" s="94">
        <v>2.9</v>
      </c>
      <c r="H43" s="95">
        <v>5.15</v>
      </c>
      <c r="I43" s="90">
        <v>5.1500000000000004E-2</v>
      </c>
      <c r="J43" s="87"/>
    </row>
    <row r="44" spans="1:10" x14ac:dyDescent="0.2">
      <c r="A44" s="83">
        <v>1624</v>
      </c>
      <c r="B44" s="81" t="s">
        <v>180</v>
      </c>
      <c r="C44" s="80" t="s">
        <v>119</v>
      </c>
      <c r="D44" s="83">
        <v>1624</v>
      </c>
      <c r="E44" s="84" t="s">
        <v>85</v>
      </c>
      <c r="F44" s="94">
        <v>2.1</v>
      </c>
      <c r="G44" s="94">
        <v>2</v>
      </c>
      <c r="H44" s="95">
        <v>4.0999999999999996</v>
      </c>
      <c r="I44" s="90">
        <v>4.0999999999999995E-2</v>
      </c>
      <c r="J44" s="87"/>
    </row>
    <row r="45" spans="1:10" x14ac:dyDescent="0.2">
      <c r="A45" s="83">
        <v>1629</v>
      </c>
      <c r="B45" s="81" t="s">
        <v>465</v>
      </c>
      <c r="C45" s="80" t="s">
        <v>119</v>
      </c>
      <c r="D45" s="83">
        <v>1629</v>
      </c>
      <c r="E45" s="84" t="s">
        <v>401</v>
      </c>
      <c r="F45" s="94">
        <v>2.1</v>
      </c>
      <c r="G45" s="94">
        <v>2</v>
      </c>
      <c r="H45" s="95">
        <v>4.0999999999999996</v>
      </c>
      <c r="I45" s="90">
        <v>4.0999999999999995E-2</v>
      </c>
      <c r="J45" s="87"/>
    </row>
    <row r="46" spans="1:10" x14ac:dyDescent="0.2">
      <c r="A46" s="83">
        <v>17</v>
      </c>
      <c r="B46" s="81" t="s">
        <v>466</v>
      </c>
      <c r="C46" s="80" t="s">
        <v>119</v>
      </c>
      <c r="D46" s="83">
        <v>17</v>
      </c>
      <c r="E46" s="84" t="s">
        <v>428</v>
      </c>
      <c r="F46" s="94">
        <v>1</v>
      </c>
      <c r="G46" s="94">
        <v>1.05</v>
      </c>
      <c r="H46" s="95">
        <v>2.0499999999999998</v>
      </c>
      <c r="I46" s="90">
        <v>2.0499999999999997E-2</v>
      </c>
      <c r="J46" s="87"/>
    </row>
    <row r="47" spans="1:10" x14ac:dyDescent="0.2">
      <c r="A47" s="83">
        <v>171</v>
      </c>
      <c r="B47" s="81" t="s">
        <v>161</v>
      </c>
      <c r="C47" s="80" t="s">
        <v>119</v>
      </c>
      <c r="D47" s="83">
        <v>171</v>
      </c>
      <c r="E47" s="84" t="s">
        <v>65</v>
      </c>
      <c r="F47" s="94">
        <v>2</v>
      </c>
      <c r="G47" s="94">
        <v>1.5</v>
      </c>
      <c r="H47" s="95">
        <v>3.5</v>
      </c>
      <c r="I47" s="90">
        <v>3.5000000000000003E-2</v>
      </c>
      <c r="J47" s="87"/>
    </row>
    <row r="48" spans="1:10" x14ac:dyDescent="0.2">
      <c r="A48" s="83">
        <v>18</v>
      </c>
      <c r="B48" s="81" t="s">
        <v>124</v>
      </c>
      <c r="C48" s="80" t="s">
        <v>119</v>
      </c>
      <c r="D48" s="83">
        <v>18</v>
      </c>
      <c r="E48" s="84" t="s">
        <v>22</v>
      </c>
      <c r="F48" s="94">
        <v>1</v>
      </c>
      <c r="G48" s="94">
        <v>1</v>
      </c>
      <c r="H48" s="95">
        <v>2</v>
      </c>
      <c r="I48" s="90">
        <v>0.02</v>
      </c>
      <c r="J48" s="87"/>
    </row>
    <row r="49" spans="1:10" x14ac:dyDescent="0.2">
      <c r="A49" s="83">
        <v>19</v>
      </c>
      <c r="B49" s="81" t="s">
        <v>125</v>
      </c>
      <c r="C49" s="80" t="s">
        <v>119</v>
      </c>
      <c r="D49" s="83">
        <v>19</v>
      </c>
      <c r="E49" s="84" t="s">
        <v>23</v>
      </c>
      <c r="F49" s="94">
        <v>1.45</v>
      </c>
      <c r="G49" s="94">
        <v>1.9</v>
      </c>
      <c r="H49" s="95">
        <v>3.35</v>
      </c>
      <c r="I49" s="90">
        <v>3.3500000000000002E-2</v>
      </c>
      <c r="J49" s="87"/>
    </row>
    <row r="50" spans="1:10" x14ac:dyDescent="0.2">
      <c r="A50" s="83">
        <v>20</v>
      </c>
      <c r="B50" s="81" t="s">
        <v>467</v>
      </c>
      <c r="C50" s="80" t="s">
        <v>119</v>
      </c>
      <c r="D50" s="83">
        <v>20</v>
      </c>
      <c r="E50" s="84" t="s">
        <v>429</v>
      </c>
      <c r="F50" s="94">
        <v>1.6</v>
      </c>
      <c r="G50" s="94">
        <v>1.4</v>
      </c>
      <c r="H50" s="95">
        <v>3</v>
      </c>
      <c r="I50" s="90">
        <v>0.03</v>
      </c>
      <c r="J50" s="87"/>
    </row>
    <row r="51" spans="1:10" x14ac:dyDescent="0.2">
      <c r="A51" s="83">
        <v>204</v>
      </c>
      <c r="B51" s="81" t="s">
        <v>468</v>
      </c>
      <c r="C51" s="80" t="s">
        <v>119</v>
      </c>
      <c r="D51" s="83">
        <v>204</v>
      </c>
      <c r="E51" s="84" t="s">
        <v>430</v>
      </c>
      <c r="F51" s="94">
        <v>1.5</v>
      </c>
      <c r="G51" s="94">
        <v>1.2</v>
      </c>
      <c r="H51" s="95">
        <v>2.7</v>
      </c>
      <c r="I51" s="90">
        <v>2.7000000000000003E-2</v>
      </c>
      <c r="J51" s="87"/>
    </row>
    <row r="52" spans="1:10" x14ac:dyDescent="0.2">
      <c r="A52" s="83">
        <v>206</v>
      </c>
      <c r="B52" s="81" t="s">
        <v>162</v>
      </c>
      <c r="C52" s="80" t="s">
        <v>119</v>
      </c>
      <c r="D52" s="83">
        <v>206</v>
      </c>
      <c r="E52" s="84" t="s">
        <v>66</v>
      </c>
      <c r="F52" s="94">
        <v>1.5</v>
      </c>
      <c r="G52" s="94">
        <v>1.2</v>
      </c>
      <c r="H52" s="95">
        <v>2.7</v>
      </c>
      <c r="I52" s="90">
        <v>2.7000000000000003E-2</v>
      </c>
      <c r="J52" s="87"/>
    </row>
    <row r="53" spans="1:10" x14ac:dyDescent="0.2">
      <c r="A53" s="83">
        <v>21</v>
      </c>
      <c r="B53" s="81" t="s">
        <v>126</v>
      </c>
      <c r="C53" s="80" t="s">
        <v>119</v>
      </c>
      <c r="D53" s="83">
        <v>21</v>
      </c>
      <c r="E53" s="84" t="s">
        <v>24</v>
      </c>
      <c r="F53" s="94">
        <v>1.3</v>
      </c>
      <c r="G53" s="94">
        <v>1.1000000000000001</v>
      </c>
      <c r="H53" s="95">
        <v>2.4</v>
      </c>
      <c r="I53" s="90">
        <v>2.4E-2</v>
      </c>
      <c r="J53" s="87"/>
    </row>
    <row r="54" spans="1:10" x14ac:dyDescent="0.2">
      <c r="A54" s="83">
        <v>22</v>
      </c>
      <c r="B54" s="81" t="s">
        <v>127</v>
      </c>
      <c r="C54" s="80" t="s">
        <v>119</v>
      </c>
      <c r="D54" s="83">
        <v>22</v>
      </c>
      <c r="E54" s="84" t="s">
        <v>25</v>
      </c>
      <c r="F54" s="94">
        <v>1.75</v>
      </c>
      <c r="G54" s="94">
        <v>1.25</v>
      </c>
      <c r="H54" s="95">
        <v>3</v>
      </c>
      <c r="I54" s="90">
        <v>0.03</v>
      </c>
      <c r="J54" s="87"/>
    </row>
    <row r="55" spans="1:10" x14ac:dyDescent="0.2">
      <c r="A55" s="83">
        <v>23</v>
      </c>
      <c r="B55" s="81" t="s">
        <v>469</v>
      </c>
      <c r="C55" s="80" t="s">
        <v>119</v>
      </c>
      <c r="D55" s="83">
        <v>23</v>
      </c>
      <c r="E55" s="84" t="s">
        <v>431</v>
      </c>
      <c r="F55" s="94">
        <v>2.1</v>
      </c>
      <c r="G55" s="94">
        <v>2</v>
      </c>
      <c r="H55" s="95">
        <v>4.0999999999999996</v>
      </c>
      <c r="I55" s="90">
        <v>4.0999999999999995E-2</v>
      </c>
      <c r="J55" s="87"/>
    </row>
    <row r="56" spans="1:10" x14ac:dyDescent="0.2">
      <c r="A56" s="83">
        <v>231</v>
      </c>
      <c r="B56" s="81" t="s">
        <v>163</v>
      </c>
      <c r="C56" s="80" t="s">
        <v>119</v>
      </c>
      <c r="D56" s="83">
        <v>231</v>
      </c>
      <c r="E56" s="84" t="s">
        <v>67</v>
      </c>
      <c r="F56" s="94">
        <v>1.6</v>
      </c>
      <c r="G56" s="94">
        <v>1.5</v>
      </c>
      <c r="H56" s="95">
        <v>3.1</v>
      </c>
      <c r="I56" s="90">
        <v>3.1E-2</v>
      </c>
      <c r="J56" s="87"/>
    </row>
    <row r="57" spans="1:10" x14ac:dyDescent="0.2">
      <c r="A57" s="83">
        <v>232</v>
      </c>
      <c r="B57" s="81" t="s">
        <v>164</v>
      </c>
      <c r="C57" s="80" t="s">
        <v>119</v>
      </c>
      <c r="D57" s="83">
        <v>232</v>
      </c>
      <c r="E57" s="84" t="s">
        <v>68</v>
      </c>
      <c r="F57" s="94">
        <v>1.6</v>
      </c>
      <c r="G57" s="94">
        <v>1.5</v>
      </c>
      <c r="H57" s="95">
        <v>3.1</v>
      </c>
      <c r="I57" s="90">
        <v>3.1E-2</v>
      </c>
      <c r="J57" s="87"/>
    </row>
    <row r="58" spans="1:10" x14ac:dyDescent="0.2">
      <c r="A58" s="83">
        <v>2331</v>
      </c>
      <c r="B58" s="81" t="s">
        <v>181</v>
      </c>
      <c r="C58" s="80" t="s">
        <v>119</v>
      </c>
      <c r="D58" s="83">
        <v>2331</v>
      </c>
      <c r="E58" s="84" t="s">
        <v>86</v>
      </c>
      <c r="F58" s="94">
        <v>1.6</v>
      </c>
      <c r="G58" s="94">
        <v>1.5</v>
      </c>
      <c r="H58" s="95">
        <v>3.1</v>
      </c>
      <c r="I58" s="90">
        <v>3.1E-2</v>
      </c>
      <c r="J58" s="87"/>
    </row>
    <row r="59" spans="1:10" x14ac:dyDescent="0.2">
      <c r="A59" s="83">
        <v>234</v>
      </c>
      <c r="B59" s="81" t="s">
        <v>165</v>
      </c>
      <c r="C59" s="80" t="s">
        <v>119</v>
      </c>
      <c r="D59" s="83">
        <v>234</v>
      </c>
      <c r="E59" s="84" t="s">
        <v>69</v>
      </c>
      <c r="F59" s="94">
        <v>1.6</v>
      </c>
      <c r="G59" s="94">
        <v>1.5</v>
      </c>
      <c r="H59" s="95">
        <v>3.1</v>
      </c>
      <c r="I59" s="90">
        <v>3.1E-2</v>
      </c>
      <c r="J59" s="87"/>
    </row>
    <row r="60" spans="1:10" x14ac:dyDescent="0.2">
      <c r="A60" s="83">
        <v>237</v>
      </c>
      <c r="B60" s="81" t="s">
        <v>166</v>
      </c>
      <c r="C60" s="80" t="s">
        <v>119</v>
      </c>
      <c r="D60" s="83">
        <v>237</v>
      </c>
      <c r="E60" s="84" t="s">
        <v>70</v>
      </c>
      <c r="F60" s="94">
        <v>2.75</v>
      </c>
      <c r="G60" s="94">
        <v>3.35</v>
      </c>
      <c r="H60" s="95">
        <v>6.1</v>
      </c>
      <c r="I60" s="90">
        <v>6.0999999999999999E-2</v>
      </c>
      <c r="J60" s="87"/>
    </row>
    <row r="61" spans="1:10" x14ac:dyDescent="0.2">
      <c r="A61" s="83">
        <v>24</v>
      </c>
      <c r="B61" s="81" t="s">
        <v>470</v>
      </c>
      <c r="C61" s="80" t="s">
        <v>119</v>
      </c>
      <c r="D61" s="83">
        <v>24</v>
      </c>
      <c r="E61" s="84" t="s">
        <v>432</v>
      </c>
      <c r="F61" s="94">
        <v>2</v>
      </c>
      <c r="G61" s="94">
        <v>1.85</v>
      </c>
      <c r="H61" s="95">
        <v>3.85</v>
      </c>
      <c r="I61" s="90">
        <v>3.85E-2</v>
      </c>
      <c r="J61" s="87"/>
    </row>
    <row r="62" spans="1:10" x14ac:dyDescent="0.2">
      <c r="A62" s="83">
        <v>25</v>
      </c>
      <c r="B62" s="81" t="s">
        <v>471</v>
      </c>
      <c r="C62" s="80" t="s">
        <v>119</v>
      </c>
      <c r="D62" s="83">
        <v>25</v>
      </c>
      <c r="E62" s="84" t="s">
        <v>433</v>
      </c>
      <c r="F62" s="94">
        <v>2</v>
      </c>
      <c r="G62" s="94">
        <v>1.85</v>
      </c>
      <c r="H62" s="95">
        <v>3.85</v>
      </c>
      <c r="I62" s="90">
        <v>3.85E-2</v>
      </c>
      <c r="J62" s="87"/>
    </row>
    <row r="63" spans="1:10" x14ac:dyDescent="0.2">
      <c r="A63" s="83">
        <v>26</v>
      </c>
      <c r="B63" s="81" t="s">
        <v>472</v>
      </c>
      <c r="C63" s="80" t="s">
        <v>119</v>
      </c>
      <c r="D63" s="83">
        <v>26</v>
      </c>
      <c r="E63" s="84" t="s">
        <v>402</v>
      </c>
      <c r="F63" s="94">
        <v>1.5</v>
      </c>
      <c r="G63" s="94">
        <v>1.1000000000000001</v>
      </c>
      <c r="H63" s="95">
        <v>2.6</v>
      </c>
      <c r="I63" s="90">
        <v>2.6000000000000002E-2</v>
      </c>
      <c r="J63" s="87"/>
    </row>
    <row r="64" spans="1:10" x14ac:dyDescent="0.2">
      <c r="A64" s="83">
        <v>27</v>
      </c>
      <c r="B64" s="81" t="s">
        <v>128</v>
      </c>
      <c r="C64" s="80" t="s">
        <v>119</v>
      </c>
      <c r="D64" s="83">
        <v>27</v>
      </c>
      <c r="E64" s="84" t="s">
        <v>26</v>
      </c>
      <c r="F64" s="94">
        <v>1.6</v>
      </c>
      <c r="G64" s="94">
        <v>1.2</v>
      </c>
      <c r="H64" s="95">
        <v>2.8</v>
      </c>
      <c r="I64" s="90">
        <v>2.7999999999999997E-2</v>
      </c>
      <c r="J64" s="87"/>
    </row>
    <row r="65" spans="1:10" x14ac:dyDescent="0.2">
      <c r="A65" s="83">
        <v>28</v>
      </c>
      <c r="B65" s="81" t="s">
        <v>129</v>
      </c>
      <c r="C65" s="80" t="s">
        <v>119</v>
      </c>
      <c r="D65" s="83">
        <v>28</v>
      </c>
      <c r="E65" s="84" t="s">
        <v>27</v>
      </c>
      <c r="F65" s="94">
        <v>2</v>
      </c>
      <c r="G65" s="94">
        <v>1.85</v>
      </c>
      <c r="H65" s="95">
        <v>3.85</v>
      </c>
      <c r="I65" s="90">
        <v>3.85E-2</v>
      </c>
      <c r="J65" s="87"/>
    </row>
    <row r="66" spans="1:10" x14ac:dyDescent="0.2">
      <c r="A66" s="83">
        <v>29</v>
      </c>
      <c r="B66" s="81" t="s">
        <v>130</v>
      </c>
      <c r="C66" s="80" t="s">
        <v>119</v>
      </c>
      <c r="D66" s="83">
        <v>29</v>
      </c>
      <c r="E66" s="84" t="s">
        <v>28</v>
      </c>
      <c r="F66" s="94">
        <v>1.6</v>
      </c>
      <c r="G66" s="94">
        <v>1.2</v>
      </c>
      <c r="H66" s="95">
        <v>2.8</v>
      </c>
      <c r="I66" s="90">
        <v>2.7999999999999997E-2</v>
      </c>
      <c r="J66" s="87"/>
    </row>
    <row r="67" spans="1:10" x14ac:dyDescent="0.2">
      <c r="A67" s="83">
        <v>30</v>
      </c>
      <c r="B67" s="81" t="s">
        <v>473</v>
      </c>
      <c r="C67" s="80" t="s">
        <v>119</v>
      </c>
      <c r="D67" s="83">
        <v>30</v>
      </c>
      <c r="E67" s="84" t="s">
        <v>434</v>
      </c>
      <c r="F67" s="94">
        <v>2</v>
      </c>
      <c r="G67" s="94">
        <v>1.85</v>
      </c>
      <c r="H67" s="95">
        <v>3.85</v>
      </c>
      <c r="I67" s="90">
        <v>3.85E-2</v>
      </c>
      <c r="J67" s="87"/>
    </row>
    <row r="68" spans="1:10" x14ac:dyDescent="0.2">
      <c r="A68" s="83">
        <v>3091</v>
      </c>
      <c r="B68" s="81" t="s">
        <v>182</v>
      </c>
      <c r="C68" s="80" t="s">
        <v>119</v>
      </c>
      <c r="D68" s="83">
        <v>3091</v>
      </c>
      <c r="E68" s="84" t="s">
        <v>87</v>
      </c>
      <c r="F68" s="94">
        <v>1.6</v>
      </c>
      <c r="G68" s="94">
        <v>1.2</v>
      </c>
      <c r="H68" s="95">
        <v>2.8</v>
      </c>
      <c r="I68" s="90">
        <v>2.7999999999999997E-2</v>
      </c>
      <c r="J68" s="87"/>
    </row>
    <row r="69" spans="1:10" x14ac:dyDescent="0.2">
      <c r="A69" s="83">
        <v>3092</v>
      </c>
      <c r="B69" s="81" t="s">
        <v>474</v>
      </c>
      <c r="C69" s="80" t="s">
        <v>119</v>
      </c>
      <c r="D69" s="83">
        <v>3092</v>
      </c>
      <c r="E69" s="84" t="s">
        <v>403</v>
      </c>
      <c r="F69" s="94">
        <v>1.6</v>
      </c>
      <c r="G69" s="94">
        <v>1.2</v>
      </c>
      <c r="H69" s="95">
        <v>2.8</v>
      </c>
      <c r="I69" s="90">
        <v>2.7999999999999997E-2</v>
      </c>
      <c r="J69" s="87"/>
    </row>
    <row r="70" spans="1:10" x14ac:dyDescent="0.2">
      <c r="A70" s="83">
        <v>31</v>
      </c>
      <c r="B70" s="81" t="s">
        <v>131</v>
      </c>
      <c r="C70" s="80" t="s">
        <v>119</v>
      </c>
      <c r="D70" s="83">
        <v>31</v>
      </c>
      <c r="E70" s="84" t="s">
        <v>29</v>
      </c>
      <c r="F70" s="94">
        <v>2</v>
      </c>
      <c r="G70" s="94">
        <v>1.85</v>
      </c>
      <c r="H70" s="95">
        <v>3.85</v>
      </c>
      <c r="I70" s="90">
        <v>3.85E-2</v>
      </c>
      <c r="J70" s="87"/>
    </row>
    <row r="71" spans="1:10" x14ac:dyDescent="0.2">
      <c r="A71" s="83">
        <v>32</v>
      </c>
      <c r="B71" s="81" t="s">
        <v>475</v>
      </c>
      <c r="C71" s="80" t="s">
        <v>119</v>
      </c>
      <c r="D71" s="83">
        <v>32</v>
      </c>
      <c r="E71" s="84" t="s">
        <v>435</v>
      </c>
      <c r="F71" s="94">
        <v>1.6</v>
      </c>
      <c r="G71" s="94">
        <v>1.2</v>
      </c>
      <c r="H71" s="95">
        <v>2.8</v>
      </c>
      <c r="I71" s="90">
        <v>2.7999999999999997E-2</v>
      </c>
      <c r="J71" s="87"/>
    </row>
    <row r="72" spans="1:10" x14ac:dyDescent="0.2">
      <c r="A72" s="83">
        <v>321</v>
      </c>
      <c r="B72" s="81" t="s">
        <v>167</v>
      </c>
      <c r="C72" s="80" t="s">
        <v>119</v>
      </c>
      <c r="D72" s="83">
        <v>321</v>
      </c>
      <c r="E72" s="84" t="s">
        <v>71</v>
      </c>
      <c r="F72" s="94">
        <v>1</v>
      </c>
      <c r="G72" s="94">
        <v>0.85</v>
      </c>
      <c r="H72" s="95">
        <v>1.85</v>
      </c>
      <c r="I72" s="90">
        <v>1.8500000000000003E-2</v>
      </c>
      <c r="J72" s="87"/>
    </row>
    <row r="73" spans="1:10" x14ac:dyDescent="0.2">
      <c r="A73" s="83">
        <v>322</v>
      </c>
      <c r="B73" s="81" t="s">
        <v>168</v>
      </c>
      <c r="C73" s="80" t="s">
        <v>119</v>
      </c>
      <c r="D73" s="83">
        <v>322</v>
      </c>
      <c r="E73" s="84" t="s">
        <v>73</v>
      </c>
      <c r="F73" s="94">
        <v>1</v>
      </c>
      <c r="G73" s="94">
        <v>0.85</v>
      </c>
      <c r="H73" s="95">
        <v>1.85</v>
      </c>
      <c r="I73" s="90">
        <v>1.8500000000000003E-2</v>
      </c>
      <c r="J73" s="87"/>
    </row>
    <row r="74" spans="1:10" x14ac:dyDescent="0.2">
      <c r="A74" s="83">
        <v>33</v>
      </c>
      <c r="B74" s="81" t="s">
        <v>476</v>
      </c>
      <c r="C74" s="80" t="s">
        <v>119</v>
      </c>
      <c r="D74" s="83">
        <v>33</v>
      </c>
      <c r="E74" s="84" t="s">
        <v>436</v>
      </c>
      <c r="F74" s="94">
        <v>2</v>
      </c>
      <c r="G74" s="94">
        <v>1.85</v>
      </c>
      <c r="H74" s="95">
        <v>3.85</v>
      </c>
      <c r="I74" s="90">
        <v>3.85E-2</v>
      </c>
      <c r="J74" s="87"/>
    </row>
    <row r="75" spans="1:10" x14ac:dyDescent="0.2">
      <c r="A75" s="83">
        <v>3313</v>
      </c>
      <c r="B75" s="81" t="s">
        <v>183</v>
      </c>
      <c r="C75" s="80" t="s">
        <v>119</v>
      </c>
      <c r="D75" s="83">
        <v>3313</v>
      </c>
      <c r="E75" s="84" t="s">
        <v>88</v>
      </c>
      <c r="F75" s="94">
        <v>1.5</v>
      </c>
      <c r="G75" s="94">
        <v>1.1000000000000001</v>
      </c>
      <c r="H75" s="95">
        <v>2.6</v>
      </c>
      <c r="I75" s="90">
        <v>2.6000000000000002E-2</v>
      </c>
      <c r="J75" s="87"/>
    </row>
    <row r="76" spans="1:10" x14ac:dyDescent="0.2">
      <c r="A76" s="83">
        <v>3314</v>
      </c>
      <c r="B76" s="81" t="s">
        <v>184</v>
      </c>
      <c r="C76" s="80" t="s">
        <v>119</v>
      </c>
      <c r="D76" s="83">
        <v>3314</v>
      </c>
      <c r="E76" s="84" t="s">
        <v>89</v>
      </c>
      <c r="F76" s="94">
        <v>1.6</v>
      </c>
      <c r="G76" s="94">
        <v>1.2</v>
      </c>
      <c r="H76" s="95">
        <v>2.8</v>
      </c>
      <c r="I76" s="90">
        <v>2.7999999999999997E-2</v>
      </c>
      <c r="J76" s="87"/>
    </row>
    <row r="77" spans="1:10" x14ac:dyDescent="0.2">
      <c r="A77" s="83">
        <v>35</v>
      </c>
      <c r="B77" s="81" t="s">
        <v>477</v>
      </c>
      <c r="C77" s="80" t="s">
        <v>119</v>
      </c>
      <c r="D77" s="83">
        <v>35</v>
      </c>
      <c r="E77" s="84" t="s">
        <v>404</v>
      </c>
      <c r="F77" s="94">
        <v>1.8</v>
      </c>
      <c r="G77" s="94">
        <v>1.5</v>
      </c>
      <c r="H77" s="95">
        <v>3.3</v>
      </c>
      <c r="I77" s="90">
        <v>3.3000000000000002E-2</v>
      </c>
      <c r="J77" s="87"/>
    </row>
    <row r="78" spans="1:10" x14ac:dyDescent="0.2">
      <c r="A78" s="83">
        <v>36</v>
      </c>
      <c r="B78" s="81" t="s">
        <v>132</v>
      </c>
      <c r="C78" s="80" t="s">
        <v>119</v>
      </c>
      <c r="D78" s="83">
        <v>36</v>
      </c>
      <c r="E78" s="84" t="s">
        <v>30</v>
      </c>
      <c r="F78" s="94">
        <v>2.1</v>
      </c>
      <c r="G78" s="94">
        <v>1.6</v>
      </c>
      <c r="H78" s="95">
        <v>3.7</v>
      </c>
      <c r="I78" s="90">
        <v>3.7000000000000005E-2</v>
      </c>
      <c r="J78" s="87"/>
    </row>
    <row r="79" spans="1:10" x14ac:dyDescent="0.2">
      <c r="A79" s="83">
        <v>37</v>
      </c>
      <c r="B79" s="81" t="s">
        <v>133</v>
      </c>
      <c r="C79" s="80" t="s">
        <v>119</v>
      </c>
      <c r="D79" s="83">
        <v>37</v>
      </c>
      <c r="E79" s="84" t="s">
        <v>31</v>
      </c>
      <c r="F79" s="94">
        <v>2.1</v>
      </c>
      <c r="G79" s="94">
        <v>1.6</v>
      </c>
      <c r="H79" s="95">
        <v>3.7</v>
      </c>
      <c r="I79" s="90">
        <v>3.7000000000000005E-2</v>
      </c>
      <c r="J79" s="87"/>
    </row>
    <row r="80" spans="1:10" x14ac:dyDescent="0.2">
      <c r="A80" s="83">
        <v>38</v>
      </c>
      <c r="B80" s="81" t="s">
        <v>478</v>
      </c>
      <c r="C80" s="80" t="s">
        <v>119</v>
      </c>
      <c r="D80" s="83">
        <v>38</v>
      </c>
      <c r="E80" s="84" t="s">
        <v>405</v>
      </c>
      <c r="F80" s="94">
        <v>2.1</v>
      </c>
      <c r="G80" s="94">
        <v>1.6</v>
      </c>
      <c r="H80" s="95">
        <v>3.7</v>
      </c>
      <c r="I80" s="90">
        <v>3.7000000000000005E-2</v>
      </c>
      <c r="J80" s="87"/>
    </row>
    <row r="81" spans="1:10" x14ac:dyDescent="0.2">
      <c r="A81" s="83">
        <v>39</v>
      </c>
      <c r="B81" s="81" t="s">
        <v>479</v>
      </c>
      <c r="C81" s="80" t="s">
        <v>119</v>
      </c>
      <c r="D81" s="83">
        <v>39</v>
      </c>
      <c r="E81" s="84" t="s">
        <v>406</v>
      </c>
      <c r="F81" s="94">
        <v>2.1</v>
      </c>
      <c r="G81" s="94">
        <v>1.6</v>
      </c>
      <c r="H81" s="95">
        <v>3.7</v>
      </c>
      <c r="I81" s="90">
        <v>3.7000000000000005E-2</v>
      </c>
      <c r="J81" s="87"/>
    </row>
    <row r="82" spans="1:10" x14ac:dyDescent="0.2">
      <c r="A82" s="83">
        <v>41</v>
      </c>
      <c r="B82" s="81" t="s">
        <v>480</v>
      </c>
      <c r="C82" s="80" t="s">
        <v>119</v>
      </c>
      <c r="D82" s="83">
        <v>41</v>
      </c>
      <c r="E82" s="84" t="s">
        <v>437</v>
      </c>
      <c r="F82" s="94">
        <v>3.35</v>
      </c>
      <c r="G82" s="94">
        <v>3.35</v>
      </c>
      <c r="H82" s="95">
        <v>6.7</v>
      </c>
      <c r="I82" s="90">
        <v>6.7000000000000004E-2</v>
      </c>
      <c r="J82" s="87"/>
    </row>
    <row r="83" spans="1:10" x14ac:dyDescent="0.2">
      <c r="A83" s="83">
        <v>411</v>
      </c>
      <c r="B83" s="81" t="s">
        <v>169</v>
      </c>
      <c r="C83" s="80" t="s">
        <v>119</v>
      </c>
      <c r="D83" s="83">
        <v>411</v>
      </c>
      <c r="E83" s="84" t="s">
        <v>74</v>
      </c>
      <c r="F83" s="94">
        <v>0.85</v>
      </c>
      <c r="G83" s="94">
        <v>0.8</v>
      </c>
      <c r="H83" s="95">
        <v>1.65</v>
      </c>
      <c r="I83" s="90">
        <v>1.6500000000000001E-2</v>
      </c>
      <c r="J83" s="87"/>
    </row>
    <row r="84" spans="1:10" x14ac:dyDescent="0.2">
      <c r="A84" s="83">
        <v>42</v>
      </c>
      <c r="B84" s="81" t="s">
        <v>134</v>
      </c>
      <c r="C84" s="80" t="s">
        <v>119</v>
      </c>
      <c r="D84" s="83">
        <v>42</v>
      </c>
      <c r="E84" s="84" t="s">
        <v>32</v>
      </c>
      <c r="F84" s="94">
        <v>3.35</v>
      </c>
      <c r="G84" s="94">
        <v>3.35</v>
      </c>
      <c r="H84" s="95">
        <v>6.7</v>
      </c>
      <c r="I84" s="90">
        <v>6.7000000000000004E-2</v>
      </c>
      <c r="J84" s="87"/>
    </row>
    <row r="85" spans="1:10" x14ac:dyDescent="0.2">
      <c r="A85" s="83">
        <v>43</v>
      </c>
      <c r="B85" s="81" t="s">
        <v>135</v>
      </c>
      <c r="C85" s="80" t="s">
        <v>119</v>
      </c>
      <c r="D85" s="83">
        <v>43</v>
      </c>
      <c r="E85" s="84" t="s">
        <v>33</v>
      </c>
      <c r="F85" s="94">
        <v>3.35</v>
      </c>
      <c r="G85" s="94">
        <v>3.35</v>
      </c>
      <c r="H85" s="95">
        <v>6.7</v>
      </c>
      <c r="I85" s="90">
        <v>6.7000000000000004E-2</v>
      </c>
      <c r="J85" s="87"/>
    </row>
    <row r="86" spans="1:10" x14ac:dyDescent="0.2">
      <c r="A86" s="83">
        <v>45</v>
      </c>
      <c r="B86" s="81" t="s">
        <v>481</v>
      </c>
      <c r="C86" s="80" t="s">
        <v>119</v>
      </c>
      <c r="D86" s="83">
        <v>45</v>
      </c>
      <c r="E86" s="84" t="s">
        <v>438</v>
      </c>
      <c r="F86" s="94">
        <v>1</v>
      </c>
      <c r="G86" s="94">
        <v>1.05</v>
      </c>
      <c r="H86" s="95">
        <v>2.0499999999999998</v>
      </c>
      <c r="I86" s="90">
        <v>2.0499999999999997E-2</v>
      </c>
      <c r="J86" s="87"/>
    </row>
    <row r="87" spans="1:10" x14ac:dyDescent="0.2">
      <c r="A87" s="83">
        <v>452</v>
      </c>
      <c r="B87" s="81" t="s">
        <v>170</v>
      </c>
      <c r="C87" s="80" t="s">
        <v>119</v>
      </c>
      <c r="D87" s="83">
        <v>452</v>
      </c>
      <c r="E87" s="84" t="s">
        <v>75</v>
      </c>
      <c r="F87" s="94">
        <v>2.4500000000000002</v>
      </c>
      <c r="G87" s="94">
        <v>2</v>
      </c>
      <c r="H87" s="95">
        <v>4.45</v>
      </c>
      <c r="I87" s="90">
        <v>4.4500000000000005E-2</v>
      </c>
      <c r="J87" s="87"/>
    </row>
    <row r="88" spans="1:10" x14ac:dyDescent="0.2">
      <c r="A88" s="83">
        <v>454</v>
      </c>
      <c r="B88" s="81" t="s">
        <v>482</v>
      </c>
      <c r="C88" s="80" t="s">
        <v>119</v>
      </c>
      <c r="D88" s="83">
        <v>454</v>
      </c>
      <c r="E88" s="84" t="s">
        <v>407</v>
      </c>
      <c r="F88" s="94">
        <v>1.7</v>
      </c>
      <c r="G88" s="94">
        <v>1.2</v>
      </c>
      <c r="H88" s="95">
        <v>2.9</v>
      </c>
      <c r="I88" s="90">
        <v>2.8999999999999998E-2</v>
      </c>
      <c r="J88" s="87"/>
    </row>
    <row r="89" spans="1:10" x14ac:dyDescent="0.2">
      <c r="A89" s="83">
        <v>46</v>
      </c>
      <c r="B89" s="81" t="s">
        <v>483</v>
      </c>
      <c r="C89" s="80" t="s">
        <v>119</v>
      </c>
      <c r="D89" s="83">
        <v>46</v>
      </c>
      <c r="E89" s="84" t="s">
        <v>439</v>
      </c>
      <c r="F89" s="94">
        <v>1.4</v>
      </c>
      <c r="G89" s="94">
        <v>1.2</v>
      </c>
      <c r="H89" s="95">
        <v>2.6</v>
      </c>
      <c r="I89" s="90">
        <v>2.6000000000000002E-2</v>
      </c>
      <c r="J89" s="87"/>
    </row>
    <row r="90" spans="1:10" x14ac:dyDescent="0.2">
      <c r="A90" s="83">
        <v>4623</v>
      </c>
      <c r="B90" s="81" t="s">
        <v>185</v>
      </c>
      <c r="C90" s="80" t="s">
        <v>119</v>
      </c>
      <c r="D90" s="83">
        <v>4623</v>
      </c>
      <c r="E90" s="84" t="s">
        <v>90</v>
      </c>
      <c r="F90" s="94">
        <v>1.8</v>
      </c>
      <c r="G90" s="94">
        <v>1.5</v>
      </c>
      <c r="H90" s="95">
        <v>3.3</v>
      </c>
      <c r="I90" s="90">
        <v>3.3000000000000002E-2</v>
      </c>
      <c r="J90" s="87"/>
    </row>
    <row r="91" spans="1:10" x14ac:dyDescent="0.2">
      <c r="A91" s="83">
        <v>4624</v>
      </c>
      <c r="B91" s="81" t="s">
        <v>186</v>
      </c>
      <c r="C91" s="80" t="s">
        <v>119</v>
      </c>
      <c r="D91" s="83">
        <v>4624</v>
      </c>
      <c r="E91" s="84" t="s">
        <v>91</v>
      </c>
      <c r="F91" s="94">
        <v>1.8</v>
      </c>
      <c r="G91" s="94">
        <v>1.5</v>
      </c>
      <c r="H91" s="95">
        <v>3.3</v>
      </c>
      <c r="I91" s="90">
        <v>3.3000000000000002E-2</v>
      </c>
      <c r="J91" s="87"/>
    </row>
    <row r="92" spans="1:10" x14ac:dyDescent="0.2">
      <c r="A92" s="83">
        <v>4632</v>
      </c>
      <c r="B92" s="81" t="s">
        <v>187</v>
      </c>
      <c r="C92" s="80" t="s">
        <v>119</v>
      </c>
      <c r="D92" s="83">
        <v>4632</v>
      </c>
      <c r="E92" s="84" t="s">
        <v>92</v>
      </c>
      <c r="F92" s="94">
        <v>1.8</v>
      </c>
      <c r="G92" s="94">
        <v>1.5</v>
      </c>
      <c r="H92" s="95">
        <v>3.3</v>
      </c>
      <c r="I92" s="90">
        <v>3.3000000000000002E-2</v>
      </c>
      <c r="J92" s="87"/>
    </row>
    <row r="93" spans="1:10" x14ac:dyDescent="0.2">
      <c r="A93" s="83">
        <v>4638</v>
      </c>
      <c r="B93" s="81" t="s">
        <v>484</v>
      </c>
      <c r="C93" s="80" t="s">
        <v>119</v>
      </c>
      <c r="D93" s="83">
        <v>4638</v>
      </c>
      <c r="E93" s="84" t="s">
        <v>408</v>
      </c>
      <c r="F93" s="94">
        <v>1.6</v>
      </c>
      <c r="G93" s="94">
        <v>1.4</v>
      </c>
      <c r="H93" s="95">
        <v>3</v>
      </c>
      <c r="I93" s="90">
        <v>0.03</v>
      </c>
      <c r="J93" s="87"/>
    </row>
    <row r="94" spans="1:10" x14ac:dyDescent="0.2">
      <c r="A94" s="83">
        <v>4672</v>
      </c>
      <c r="B94" s="81" t="s">
        <v>188</v>
      </c>
      <c r="C94" s="80" t="s">
        <v>119</v>
      </c>
      <c r="D94" s="83">
        <v>4672</v>
      </c>
      <c r="E94" s="84" t="s">
        <v>93</v>
      </c>
      <c r="F94" s="94">
        <v>1.8</v>
      </c>
      <c r="G94" s="94">
        <v>1.5</v>
      </c>
      <c r="H94" s="95">
        <v>3.3</v>
      </c>
      <c r="I94" s="90">
        <v>3.3000000000000002E-2</v>
      </c>
      <c r="J94" s="87"/>
    </row>
    <row r="95" spans="1:10" x14ac:dyDescent="0.2">
      <c r="A95" s="83">
        <v>4673</v>
      </c>
      <c r="B95" s="81" t="s">
        <v>485</v>
      </c>
      <c r="C95" s="80" t="s">
        <v>119</v>
      </c>
      <c r="D95" s="83">
        <v>4673</v>
      </c>
      <c r="E95" s="84" t="s">
        <v>409</v>
      </c>
      <c r="F95" s="94">
        <v>1.8</v>
      </c>
      <c r="G95" s="94">
        <v>1.5</v>
      </c>
      <c r="H95" s="95">
        <v>3.3</v>
      </c>
      <c r="I95" s="90">
        <v>3.3000000000000002E-2</v>
      </c>
      <c r="J95" s="87"/>
    </row>
    <row r="96" spans="1:10" x14ac:dyDescent="0.2">
      <c r="A96" s="83">
        <v>4674</v>
      </c>
      <c r="B96" s="81" t="s">
        <v>486</v>
      </c>
      <c r="C96" s="80" t="s">
        <v>119</v>
      </c>
      <c r="D96" s="83">
        <v>4674</v>
      </c>
      <c r="E96" s="84" t="s">
        <v>410</v>
      </c>
      <c r="F96" s="94">
        <v>1.8</v>
      </c>
      <c r="G96" s="94">
        <v>1.55</v>
      </c>
      <c r="H96" s="95">
        <v>3.35</v>
      </c>
      <c r="I96" s="90">
        <v>3.3500000000000002E-2</v>
      </c>
      <c r="J96" s="87"/>
    </row>
    <row r="97" spans="1:10" x14ac:dyDescent="0.2">
      <c r="A97" s="83">
        <v>4677</v>
      </c>
      <c r="B97" s="81" t="s">
        <v>487</v>
      </c>
      <c r="C97" s="80" t="s">
        <v>119</v>
      </c>
      <c r="D97" s="83">
        <v>4677</v>
      </c>
      <c r="E97" s="84" t="s">
        <v>411</v>
      </c>
      <c r="F97" s="94">
        <v>1.8</v>
      </c>
      <c r="G97" s="94">
        <v>1.55</v>
      </c>
      <c r="H97" s="95">
        <v>3.35</v>
      </c>
      <c r="I97" s="90">
        <v>3.3500000000000002E-2</v>
      </c>
      <c r="J97" s="87"/>
    </row>
    <row r="98" spans="1:10" x14ac:dyDescent="0.2">
      <c r="A98" s="83">
        <v>4690</v>
      </c>
      <c r="B98" s="81" t="s">
        <v>189</v>
      </c>
      <c r="C98" s="80" t="s">
        <v>119</v>
      </c>
      <c r="D98" s="83">
        <v>4690</v>
      </c>
      <c r="E98" s="84" t="s">
        <v>94</v>
      </c>
      <c r="F98" s="94">
        <v>1.8</v>
      </c>
      <c r="G98" s="94">
        <v>1.55</v>
      </c>
      <c r="H98" s="95">
        <v>3.35</v>
      </c>
      <c r="I98" s="90">
        <v>3.3500000000000002E-2</v>
      </c>
      <c r="J98" s="87"/>
    </row>
    <row r="99" spans="1:10" x14ac:dyDescent="0.2">
      <c r="A99" s="83">
        <v>47</v>
      </c>
      <c r="B99" s="81" t="s">
        <v>488</v>
      </c>
      <c r="C99" s="80" t="s">
        <v>119</v>
      </c>
      <c r="D99" s="83">
        <v>47</v>
      </c>
      <c r="E99" s="84" t="s">
        <v>440</v>
      </c>
      <c r="F99" s="94">
        <v>0.95</v>
      </c>
      <c r="G99" s="94">
        <v>0.7</v>
      </c>
      <c r="H99" s="95">
        <v>1.65</v>
      </c>
      <c r="I99" s="90">
        <v>1.6500000000000001E-2</v>
      </c>
      <c r="J99" s="87"/>
    </row>
    <row r="100" spans="1:10" x14ac:dyDescent="0.2">
      <c r="A100" s="83">
        <v>473</v>
      </c>
      <c r="B100" s="81" t="s">
        <v>171</v>
      </c>
      <c r="C100" s="80" t="s">
        <v>119</v>
      </c>
      <c r="D100" s="83">
        <v>473</v>
      </c>
      <c r="E100" s="84" t="s">
        <v>76</v>
      </c>
      <c r="F100" s="94">
        <v>1</v>
      </c>
      <c r="G100" s="94">
        <v>0.85</v>
      </c>
      <c r="H100" s="95">
        <v>1.85</v>
      </c>
      <c r="I100" s="90">
        <v>1.8500000000000003E-2</v>
      </c>
      <c r="J100" s="87"/>
    </row>
    <row r="101" spans="1:10" x14ac:dyDescent="0.2">
      <c r="A101" s="83">
        <v>49</v>
      </c>
      <c r="B101" s="81" t="s">
        <v>489</v>
      </c>
      <c r="C101" s="80" t="s">
        <v>119</v>
      </c>
      <c r="D101" s="83">
        <v>49</v>
      </c>
      <c r="E101" s="84" t="s">
        <v>441</v>
      </c>
      <c r="F101" s="94">
        <v>1.8</v>
      </c>
      <c r="G101" s="94">
        <v>1.5</v>
      </c>
      <c r="H101" s="95">
        <v>3.3</v>
      </c>
      <c r="I101" s="90">
        <v>3.3000000000000002E-2</v>
      </c>
      <c r="J101" s="87"/>
    </row>
    <row r="102" spans="1:10" x14ac:dyDescent="0.2">
      <c r="A102" s="83">
        <v>494</v>
      </c>
      <c r="B102" s="81" t="s">
        <v>490</v>
      </c>
      <c r="C102" s="80" t="s">
        <v>119</v>
      </c>
      <c r="D102" s="83">
        <v>494</v>
      </c>
      <c r="E102" s="84" t="s">
        <v>412</v>
      </c>
      <c r="F102" s="94">
        <v>2</v>
      </c>
      <c r="G102" s="94">
        <v>1.7</v>
      </c>
      <c r="H102" s="95">
        <v>3.7</v>
      </c>
      <c r="I102" s="90">
        <v>3.7000000000000005E-2</v>
      </c>
      <c r="J102" s="87"/>
    </row>
    <row r="103" spans="1:10" x14ac:dyDescent="0.2">
      <c r="A103" s="83">
        <v>50</v>
      </c>
      <c r="B103" s="81" t="s">
        <v>136</v>
      </c>
      <c r="C103" s="80" t="s">
        <v>119</v>
      </c>
      <c r="D103" s="83">
        <v>50</v>
      </c>
      <c r="E103" s="84" t="s">
        <v>34</v>
      </c>
      <c r="F103" s="94">
        <v>2</v>
      </c>
      <c r="G103" s="94">
        <v>1.85</v>
      </c>
      <c r="H103" s="95">
        <v>3.85</v>
      </c>
      <c r="I103" s="90">
        <v>3.85E-2</v>
      </c>
      <c r="J103" s="87"/>
    </row>
    <row r="104" spans="1:10" x14ac:dyDescent="0.2">
      <c r="A104" s="83">
        <v>51</v>
      </c>
      <c r="B104" s="81" t="s">
        <v>137</v>
      </c>
      <c r="C104" s="80" t="s">
        <v>119</v>
      </c>
      <c r="D104" s="83">
        <v>51</v>
      </c>
      <c r="E104" s="84" t="s">
        <v>35</v>
      </c>
      <c r="F104" s="94">
        <v>1.9</v>
      </c>
      <c r="G104" s="94">
        <v>1.7</v>
      </c>
      <c r="H104" s="95">
        <v>3.6</v>
      </c>
      <c r="I104" s="90">
        <v>3.6000000000000004E-2</v>
      </c>
      <c r="J104" s="87"/>
    </row>
    <row r="105" spans="1:10" x14ac:dyDescent="0.2">
      <c r="A105" s="83">
        <v>52</v>
      </c>
      <c r="B105" s="81" t="s">
        <v>491</v>
      </c>
      <c r="C105" s="80" t="s">
        <v>119</v>
      </c>
      <c r="D105" s="83">
        <v>52</v>
      </c>
      <c r="E105" s="84" t="s">
        <v>413</v>
      </c>
      <c r="F105" s="94">
        <v>1.8</v>
      </c>
      <c r="G105" s="94">
        <v>1.5</v>
      </c>
      <c r="H105" s="95">
        <v>3.3</v>
      </c>
      <c r="I105" s="90">
        <v>3.3000000000000002E-2</v>
      </c>
      <c r="J105" s="87"/>
    </row>
    <row r="106" spans="1:10" x14ac:dyDescent="0.2">
      <c r="A106" s="83" t="s">
        <v>112</v>
      </c>
      <c r="B106" s="81" t="s">
        <v>204</v>
      </c>
      <c r="C106" s="80" t="s">
        <v>119</v>
      </c>
      <c r="D106" s="83" t="s">
        <v>112</v>
      </c>
      <c r="E106" s="84" t="s">
        <v>113</v>
      </c>
      <c r="F106" s="94">
        <v>3.35</v>
      </c>
      <c r="G106" s="94">
        <v>3.35</v>
      </c>
      <c r="H106" s="95">
        <v>6.7</v>
      </c>
      <c r="I106" s="90">
        <v>6.7000000000000004E-2</v>
      </c>
      <c r="J106" s="87"/>
    </row>
    <row r="107" spans="1:10" x14ac:dyDescent="0.2">
      <c r="A107" s="83">
        <v>5221</v>
      </c>
      <c r="B107" s="81" t="s">
        <v>190</v>
      </c>
      <c r="C107" s="80" t="s">
        <v>119</v>
      </c>
      <c r="D107" s="83">
        <v>5221</v>
      </c>
      <c r="E107" s="84" t="s">
        <v>95</v>
      </c>
      <c r="F107" s="94">
        <v>1</v>
      </c>
      <c r="G107" s="94">
        <v>1.1000000000000001</v>
      </c>
      <c r="H107" s="95">
        <v>2.1</v>
      </c>
      <c r="I107" s="90">
        <v>2.1000000000000001E-2</v>
      </c>
      <c r="J107" s="87"/>
    </row>
    <row r="108" spans="1:10" x14ac:dyDescent="0.2">
      <c r="A108" s="83">
        <v>53</v>
      </c>
      <c r="B108" s="81" t="s">
        <v>138</v>
      </c>
      <c r="C108" s="80" t="s">
        <v>119</v>
      </c>
      <c r="D108" s="83">
        <v>53</v>
      </c>
      <c r="E108" s="84" t="s">
        <v>36</v>
      </c>
      <c r="F108" s="94">
        <v>1</v>
      </c>
      <c r="G108" s="94">
        <v>0.75</v>
      </c>
      <c r="H108" s="95">
        <v>1.75</v>
      </c>
      <c r="I108" s="90">
        <v>1.7500000000000002E-2</v>
      </c>
      <c r="J108" s="87"/>
    </row>
    <row r="109" spans="1:10" x14ac:dyDescent="0.2">
      <c r="A109" s="83">
        <v>55</v>
      </c>
      <c r="B109" s="81" t="s">
        <v>139</v>
      </c>
      <c r="C109" s="80" t="s">
        <v>119</v>
      </c>
      <c r="D109" s="83">
        <v>55</v>
      </c>
      <c r="E109" s="84" t="s">
        <v>37</v>
      </c>
      <c r="F109" s="94">
        <v>0.75</v>
      </c>
      <c r="G109" s="94">
        <v>0.5</v>
      </c>
      <c r="H109" s="95">
        <v>1.25</v>
      </c>
      <c r="I109" s="90">
        <v>1.2500000000000001E-2</v>
      </c>
      <c r="J109" s="87"/>
    </row>
    <row r="110" spans="1:10" x14ac:dyDescent="0.2">
      <c r="A110" s="83">
        <v>56</v>
      </c>
      <c r="B110" s="81" t="s">
        <v>140</v>
      </c>
      <c r="C110" s="80" t="s">
        <v>119</v>
      </c>
      <c r="D110" s="83">
        <v>56</v>
      </c>
      <c r="E110" s="84" t="s">
        <v>38</v>
      </c>
      <c r="F110" s="94">
        <v>0.75</v>
      </c>
      <c r="G110" s="94">
        <v>0.5</v>
      </c>
      <c r="H110" s="95">
        <v>1.25</v>
      </c>
      <c r="I110" s="90">
        <v>1.2500000000000001E-2</v>
      </c>
      <c r="J110" s="87"/>
    </row>
    <row r="111" spans="1:10" x14ac:dyDescent="0.2">
      <c r="A111" s="83">
        <v>58</v>
      </c>
      <c r="B111" s="81" t="s">
        <v>141</v>
      </c>
      <c r="C111" s="80" t="s">
        <v>119</v>
      </c>
      <c r="D111" s="83">
        <v>58</v>
      </c>
      <c r="E111" s="84" t="s">
        <v>39</v>
      </c>
      <c r="F111" s="94">
        <v>0.65</v>
      </c>
      <c r="G111" s="94">
        <v>1</v>
      </c>
      <c r="H111" s="95">
        <v>1.65</v>
      </c>
      <c r="I111" s="90">
        <v>1.6500000000000001E-2</v>
      </c>
      <c r="J111" s="87"/>
    </row>
    <row r="112" spans="1:10" x14ac:dyDescent="0.2">
      <c r="A112" s="83">
        <v>59</v>
      </c>
      <c r="B112" s="81" t="s">
        <v>492</v>
      </c>
      <c r="C112" s="80" t="s">
        <v>119</v>
      </c>
      <c r="D112" s="83">
        <v>59</v>
      </c>
      <c r="E112" s="84" t="s">
        <v>442</v>
      </c>
      <c r="F112" s="94">
        <v>0.75</v>
      </c>
      <c r="G112" s="94">
        <v>0.5</v>
      </c>
      <c r="H112" s="95">
        <v>1.25</v>
      </c>
      <c r="I112" s="90">
        <v>1.2500000000000001E-2</v>
      </c>
      <c r="J112" s="87"/>
    </row>
    <row r="113" spans="1:10" x14ac:dyDescent="0.2">
      <c r="A113" s="83">
        <v>60</v>
      </c>
      <c r="B113" s="81" t="s">
        <v>493</v>
      </c>
      <c r="C113" s="80" t="s">
        <v>119</v>
      </c>
      <c r="D113" s="83">
        <v>60</v>
      </c>
      <c r="E113" s="84" t="s">
        <v>414</v>
      </c>
      <c r="F113" s="94">
        <v>0.75</v>
      </c>
      <c r="G113" s="94">
        <v>0.5</v>
      </c>
      <c r="H113" s="95">
        <v>1.25</v>
      </c>
      <c r="I113" s="90">
        <v>1.2500000000000001E-2</v>
      </c>
      <c r="J113" s="87"/>
    </row>
    <row r="114" spans="1:10" x14ac:dyDescent="0.2">
      <c r="A114" s="83">
        <v>61</v>
      </c>
      <c r="B114" s="81" t="s">
        <v>142</v>
      </c>
      <c r="C114" s="80" t="s">
        <v>119</v>
      </c>
      <c r="D114" s="83">
        <v>61</v>
      </c>
      <c r="E114" s="84" t="s">
        <v>40</v>
      </c>
      <c r="F114" s="94">
        <v>0.7</v>
      </c>
      <c r="G114" s="94">
        <v>0.7</v>
      </c>
      <c r="H114" s="95">
        <v>1.4</v>
      </c>
      <c r="I114" s="90">
        <v>1.3999999999999999E-2</v>
      </c>
      <c r="J114" s="87"/>
    </row>
    <row r="115" spans="1:10" x14ac:dyDescent="0.2">
      <c r="A115" s="83">
        <v>62</v>
      </c>
      <c r="B115" s="81" t="s">
        <v>143</v>
      </c>
      <c r="C115" s="80" t="s">
        <v>119</v>
      </c>
      <c r="D115" s="83">
        <v>62</v>
      </c>
      <c r="E115" s="84" t="s">
        <v>41</v>
      </c>
      <c r="F115" s="94">
        <v>0.65</v>
      </c>
      <c r="G115" s="94">
        <v>0.7</v>
      </c>
      <c r="H115" s="95">
        <v>1.35</v>
      </c>
      <c r="I115" s="90">
        <v>1.3500000000000002E-2</v>
      </c>
      <c r="J115" s="87"/>
    </row>
    <row r="116" spans="1:10" x14ac:dyDescent="0.2">
      <c r="A116" s="83">
        <v>63</v>
      </c>
      <c r="B116" s="81" t="s">
        <v>494</v>
      </c>
      <c r="C116" s="80" t="s">
        <v>119</v>
      </c>
      <c r="D116" s="83">
        <v>63</v>
      </c>
      <c r="E116" s="84" t="s">
        <v>443</v>
      </c>
      <c r="F116" s="94">
        <v>0.65</v>
      </c>
      <c r="G116" s="94">
        <v>1</v>
      </c>
      <c r="H116" s="95">
        <v>1.65</v>
      </c>
      <c r="I116" s="90">
        <v>1.6500000000000001E-2</v>
      </c>
      <c r="J116" s="87"/>
    </row>
    <row r="117" spans="1:10" x14ac:dyDescent="0.2">
      <c r="A117" s="83">
        <v>6391</v>
      </c>
      <c r="B117" s="81" t="s">
        <v>191</v>
      </c>
      <c r="C117" s="80" t="s">
        <v>119</v>
      </c>
      <c r="D117" s="83">
        <v>6391</v>
      </c>
      <c r="E117" s="84" t="s">
        <v>96</v>
      </c>
      <c r="F117" s="94">
        <v>0.75</v>
      </c>
      <c r="G117" s="94">
        <v>0.5</v>
      </c>
      <c r="H117" s="95">
        <v>1.25</v>
      </c>
      <c r="I117" s="90">
        <v>1.2500000000000001E-2</v>
      </c>
      <c r="J117" s="87"/>
    </row>
    <row r="118" spans="1:10" x14ac:dyDescent="0.2">
      <c r="A118" s="83">
        <v>64</v>
      </c>
      <c r="B118" s="81" t="s">
        <v>495</v>
      </c>
      <c r="C118" s="80" t="s">
        <v>119</v>
      </c>
      <c r="D118" s="83">
        <v>64</v>
      </c>
      <c r="E118" s="84" t="s">
        <v>415</v>
      </c>
      <c r="F118" s="94">
        <v>0.65</v>
      </c>
      <c r="G118" s="94">
        <v>0.35</v>
      </c>
      <c r="H118" s="95">
        <v>1</v>
      </c>
      <c r="I118" s="90">
        <v>0.01</v>
      </c>
      <c r="J118" s="87"/>
    </row>
    <row r="119" spans="1:10" x14ac:dyDescent="0.2">
      <c r="A119" s="83">
        <v>65</v>
      </c>
      <c r="B119" s="81" t="s">
        <v>496</v>
      </c>
      <c r="C119" s="80" t="s">
        <v>119</v>
      </c>
      <c r="D119" s="83">
        <v>65</v>
      </c>
      <c r="E119" s="84" t="s">
        <v>416</v>
      </c>
      <c r="F119" s="94">
        <v>0.65</v>
      </c>
      <c r="G119" s="94">
        <v>0.35</v>
      </c>
      <c r="H119" s="95">
        <v>1</v>
      </c>
      <c r="I119" s="90">
        <v>0.01</v>
      </c>
      <c r="J119" s="87"/>
    </row>
    <row r="120" spans="1:10" x14ac:dyDescent="0.2">
      <c r="A120" s="83">
        <v>66</v>
      </c>
      <c r="B120" s="81" t="s">
        <v>497</v>
      </c>
      <c r="C120" s="80" t="s">
        <v>119</v>
      </c>
      <c r="D120" s="83">
        <v>66</v>
      </c>
      <c r="E120" s="84" t="s">
        <v>417</v>
      </c>
      <c r="F120" s="94">
        <v>0.65</v>
      </c>
      <c r="G120" s="94">
        <v>0.35</v>
      </c>
      <c r="H120" s="95">
        <v>1</v>
      </c>
      <c r="I120" s="90">
        <v>0.01</v>
      </c>
      <c r="J120" s="87"/>
    </row>
    <row r="121" spans="1:10" x14ac:dyDescent="0.2">
      <c r="A121" s="83">
        <v>68</v>
      </c>
      <c r="B121" s="81" t="s">
        <v>144</v>
      </c>
      <c r="C121" s="80" t="s">
        <v>119</v>
      </c>
      <c r="D121" s="83">
        <v>68</v>
      </c>
      <c r="E121" s="84" t="s">
        <v>42</v>
      </c>
      <c r="F121" s="94">
        <v>0.65</v>
      </c>
      <c r="G121" s="94">
        <v>1</v>
      </c>
      <c r="H121" s="95">
        <v>1.65</v>
      </c>
      <c r="I121" s="90">
        <v>1.6500000000000001E-2</v>
      </c>
      <c r="J121" s="87"/>
    </row>
    <row r="122" spans="1:10" x14ac:dyDescent="0.2">
      <c r="A122" s="83">
        <v>69</v>
      </c>
      <c r="B122" s="81" t="s">
        <v>145</v>
      </c>
      <c r="C122" s="80" t="s">
        <v>119</v>
      </c>
      <c r="D122" s="83">
        <v>69</v>
      </c>
      <c r="E122" s="84" t="s">
        <v>43</v>
      </c>
      <c r="F122" s="94">
        <v>0.65</v>
      </c>
      <c r="G122" s="94">
        <v>0.7</v>
      </c>
      <c r="H122" s="95">
        <v>1.35</v>
      </c>
      <c r="I122" s="90">
        <v>1.3500000000000002E-2</v>
      </c>
      <c r="J122" s="87"/>
    </row>
    <row r="123" spans="1:10" x14ac:dyDescent="0.2">
      <c r="A123" s="83">
        <v>70</v>
      </c>
      <c r="B123" s="81" t="s">
        <v>498</v>
      </c>
      <c r="C123" s="80" t="s">
        <v>119</v>
      </c>
      <c r="D123" s="83">
        <v>70</v>
      </c>
      <c r="E123" s="84" t="s">
        <v>418</v>
      </c>
      <c r="F123" s="94">
        <v>0.75</v>
      </c>
      <c r="G123" s="94">
        <v>0.6</v>
      </c>
      <c r="H123" s="95">
        <v>1.35</v>
      </c>
      <c r="I123" s="90">
        <v>1.3500000000000002E-2</v>
      </c>
      <c r="J123" s="87"/>
    </row>
    <row r="124" spans="1:10" x14ac:dyDescent="0.2">
      <c r="A124" s="83">
        <v>71</v>
      </c>
      <c r="B124" s="81" t="s">
        <v>146</v>
      </c>
      <c r="C124" s="80" t="s">
        <v>119</v>
      </c>
      <c r="D124" s="83">
        <v>71</v>
      </c>
      <c r="E124" s="84" t="s">
        <v>44</v>
      </c>
      <c r="F124" s="94">
        <v>0.65</v>
      </c>
      <c r="G124" s="94">
        <v>1</v>
      </c>
      <c r="H124" s="95">
        <v>1.65</v>
      </c>
      <c r="I124" s="90">
        <v>1.6500000000000001E-2</v>
      </c>
      <c r="J124" s="87"/>
    </row>
    <row r="125" spans="1:10" x14ac:dyDescent="0.2">
      <c r="A125" s="83">
        <v>72</v>
      </c>
      <c r="B125" s="81" t="s">
        <v>147</v>
      </c>
      <c r="C125" s="80" t="s">
        <v>119</v>
      </c>
      <c r="D125" s="83">
        <v>72</v>
      </c>
      <c r="E125" s="84" t="s">
        <v>45</v>
      </c>
      <c r="F125" s="94">
        <v>0.65</v>
      </c>
      <c r="G125" s="94">
        <v>0.35</v>
      </c>
      <c r="H125" s="95">
        <v>1</v>
      </c>
      <c r="I125" s="90">
        <v>0.01</v>
      </c>
      <c r="J125" s="87"/>
    </row>
    <row r="126" spans="1:10" x14ac:dyDescent="0.2">
      <c r="A126" s="83">
        <v>73</v>
      </c>
      <c r="B126" s="81" t="s">
        <v>148</v>
      </c>
      <c r="C126" s="80" t="s">
        <v>119</v>
      </c>
      <c r="D126" s="83">
        <v>73</v>
      </c>
      <c r="E126" s="84" t="s">
        <v>46</v>
      </c>
      <c r="F126" s="94">
        <v>0.9</v>
      </c>
      <c r="G126" s="94">
        <v>0.8</v>
      </c>
      <c r="H126" s="95">
        <v>1.7</v>
      </c>
      <c r="I126" s="90">
        <v>1.7000000000000001E-2</v>
      </c>
      <c r="J126" s="87"/>
    </row>
    <row r="127" spans="1:10" x14ac:dyDescent="0.2">
      <c r="A127" s="83">
        <v>74</v>
      </c>
      <c r="B127" s="81" t="s">
        <v>499</v>
      </c>
      <c r="C127" s="80" t="s">
        <v>119</v>
      </c>
      <c r="D127" s="83">
        <v>74</v>
      </c>
      <c r="E127" s="84" t="s">
        <v>444</v>
      </c>
      <c r="F127" s="94">
        <v>0.9</v>
      </c>
      <c r="G127" s="94">
        <v>0.85</v>
      </c>
      <c r="H127" s="95">
        <v>1.75</v>
      </c>
      <c r="I127" s="90">
        <v>1.7500000000000002E-2</v>
      </c>
      <c r="J127" s="87"/>
    </row>
    <row r="128" spans="1:10" x14ac:dyDescent="0.2">
      <c r="A128" s="83">
        <v>742</v>
      </c>
      <c r="B128" s="81" t="s">
        <v>172</v>
      </c>
      <c r="C128" s="80" t="s">
        <v>119</v>
      </c>
      <c r="D128" s="83">
        <v>742</v>
      </c>
      <c r="E128" s="84" t="s">
        <v>77</v>
      </c>
      <c r="F128" s="94">
        <v>0.5</v>
      </c>
      <c r="G128" s="94">
        <v>0.4</v>
      </c>
      <c r="H128" s="95">
        <v>0.9</v>
      </c>
      <c r="I128" s="90">
        <v>9.0000000000000011E-3</v>
      </c>
      <c r="J128" s="87"/>
    </row>
    <row r="129" spans="1:10" x14ac:dyDescent="0.2">
      <c r="A129" s="83">
        <v>75</v>
      </c>
      <c r="B129" s="81" t="s">
        <v>149</v>
      </c>
      <c r="C129" s="80" t="s">
        <v>119</v>
      </c>
      <c r="D129" s="83">
        <v>75</v>
      </c>
      <c r="E129" s="84" t="s">
        <v>47</v>
      </c>
      <c r="F129" s="94">
        <v>1.5</v>
      </c>
      <c r="G129" s="94">
        <v>1.1000000000000001</v>
      </c>
      <c r="H129" s="95">
        <v>2.6</v>
      </c>
      <c r="I129" s="90">
        <v>2.6000000000000002E-2</v>
      </c>
      <c r="J129" s="87"/>
    </row>
    <row r="130" spans="1:10" x14ac:dyDescent="0.2">
      <c r="A130" s="83">
        <v>77</v>
      </c>
      <c r="B130" s="81" t="s">
        <v>150</v>
      </c>
      <c r="C130" s="80" t="s">
        <v>119</v>
      </c>
      <c r="D130" s="83">
        <v>77</v>
      </c>
      <c r="E130" s="84" t="s">
        <v>48</v>
      </c>
      <c r="F130" s="94">
        <v>1</v>
      </c>
      <c r="G130" s="94">
        <v>1</v>
      </c>
      <c r="H130" s="95">
        <v>2</v>
      </c>
      <c r="I130" s="90">
        <v>0.02</v>
      </c>
      <c r="J130" s="87"/>
    </row>
    <row r="131" spans="1:10" x14ac:dyDescent="0.2">
      <c r="A131" s="83">
        <v>78</v>
      </c>
      <c r="B131" s="81" t="s">
        <v>500</v>
      </c>
      <c r="C131" s="80" t="s">
        <v>119</v>
      </c>
      <c r="D131" s="83">
        <v>78</v>
      </c>
      <c r="E131" s="84" t="s">
        <v>445</v>
      </c>
      <c r="F131" s="94">
        <v>1.55</v>
      </c>
      <c r="G131" s="94">
        <v>1.2</v>
      </c>
      <c r="H131" s="95">
        <v>2.75</v>
      </c>
      <c r="I131" s="90">
        <v>2.75E-2</v>
      </c>
      <c r="J131" s="87"/>
    </row>
    <row r="132" spans="1:10" x14ac:dyDescent="0.2">
      <c r="A132" s="83">
        <v>781</v>
      </c>
      <c r="B132" s="81" t="s">
        <v>173</v>
      </c>
      <c r="C132" s="80" t="s">
        <v>119</v>
      </c>
      <c r="D132" s="83">
        <v>781</v>
      </c>
      <c r="E132" s="84" t="s">
        <v>78</v>
      </c>
      <c r="F132" s="94">
        <v>0.95</v>
      </c>
      <c r="G132" s="94">
        <v>1</v>
      </c>
      <c r="H132" s="95">
        <v>1.95</v>
      </c>
      <c r="I132" s="90">
        <v>1.95E-2</v>
      </c>
      <c r="J132" s="87"/>
    </row>
    <row r="133" spans="1:10" x14ac:dyDescent="0.2">
      <c r="A133" s="83">
        <v>79</v>
      </c>
      <c r="B133" s="81" t="s">
        <v>501</v>
      </c>
      <c r="C133" s="80" t="s">
        <v>119</v>
      </c>
      <c r="D133" s="83">
        <v>79</v>
      </c>
      <c r="E133" s="84" t="s">
        <v>446</v>
      </c>
      <c r="F133" s="94">
        <v>0.8</v>
      </c>
      <c r="G133" s="94">
        <v>0.7</v>
      </c>
      <c r="H133" s="95">
        <v>1.5</v>
      </c>
      <c r="I133" s="90">
        <v>1.4999999999999999E-2</v>
      </c>
      <c r="J133" s="87"/>
    </row>
    <row r="134" spans="1:10" x14ac:dyDescent="0.2">
      <c r="A134" s="83">
        <v>80</v>
      </c>
      <c r="B134" s="81" t="s">
        <v>151</v>
      </c>
      <c r="C134" s="80" t="s">
        <v>119</v>
      </c>
      <c r="D134" s="83">
        <v>80</v>
      </c>
      <c r="E134" s="84" t="s">
        <v>49</v>
      </c>
      <c r="F134" s="94">
        <v>1.4</v>
      </c>
      <c r="G134" s="94">
        <v>2.2000000000000002</v>
      </c>
      <c r="H134" s="95">
        <v>3.6</v>
      </c>
      <c r="I134" s="90">
        <v>3.6000000000000004E-2</v>
      </c>
      <c r="J134" s="87"/>
    </row>
    <row r="135" spans="1:10" x14ac:dyDescent="0.2">
      <c r="A135" s="83">
        <v>81</v>
      </c>
      <c r="B135" s="81" t="s">
        <v>502</v>
      </c>
      <c r="C135" s="80" t="s">
        <v>119</v>
      </c>
      <c r="D135" s="83">
        <v>81</v>
      </c>
      <c r="E135" s="84" t="s">
        <v>447</v>
      </c>
      <c r="F135" s="94">
        <v>2.1</v>
      </c>
      <c r="G135" s="94">
        <v>1.5</v>
      </c>
      <c r="H135" s="95">
        <v>3.6</v>
      </c>
      <c r="I135" s="90">
        <v>3.6000000000000004E-2</v>
      </c>
      <c r="J135" s="87"/>
    </row>
    <row r="136" spans="1:10" x14ac:dyDescent="0.2">
      <c r="A136" s="83">
        <v>811</v>
      </c>
      <c r="B136" s="81" t="s">
        <v>174</v>
      </c>
      <c r="C136" s="80" t="s">
        <v>119</v>
      </c>
      <c r="D136" s="83">
        <v>811</v>
      </c>
      <c r="E136" s="84" t="s">
        <v>79</v>
      </c>
      <c r="F136" s="94">
        <v>1</v>
      </c>
      <c r="G136" s="94">
        <v>0.85</v>
      </c>
      <c r="H136" s="95">
        <v>1.85</v>
      </c>
      <c r="I136" s="90">
        <v>1.8500000000000003E-2</v>
      </c>
      <c r="J136" s="87"/>
    </row>
    <row r="137" spans="1:10" x14ac:dyDescent="0.2">
      <c r="A137" s="83">
        <v>82</v>
      </c>
      <c r="B137" s="81" t="s">
        <v>503</v>
      </c>
      <c r="C137" s="80" t="s">
        <v>119</v>
      </c>
      <c r="D137" s="83">
        <v>82</v>
      </c>
      <c r="E137" s="84" t="s">
        <v>448</v>
      </c>
      <c r="F137" s="94">
        <v>1</v>
      </c>
      <c r="G137" s="94">
        <v>1.05</v>
      </c>
      <c r="H137" s="95">
        <v>2.0499999999999998</v>
      </c>
      <c r="I137" s="90">
        <v>2.0499999999999997E-2</v>
      </c>
      <c r="J137" s="87"/>
    </row>
    <row r="138" spans="1:10" x14ac:dyDescent="0.2">
      <c r="A138" s="83">
        <v>8220</v>
      </c>
      <c r="B138" s="81" t="s">
        <v>192</v>
      </c>
      <c r="C138" s="80" t="s">
        <v>119</v>
      </c>
      <c r="D138" s="83">
        <v>8220</v>
      </c>
      <c r="E138" s="84" t="s">
        <v>97</v>
      </c>
      <c r="F138" s="94">
        <v>0.7</v>
      </c>
      <c r="G138" s="94">
        <v>0.7</v>
      </c>
      <c r="H138" s="95">
        <v>1.4</v>
      </c>
      <c r="I138" s="90">
        <v>1.3999999999999999E-2</v>
      </c>
      <c r="J138" s="87"/>
    </row>
    <row r="139" spans="1:10" x14ac:dyDescent="0.2">
      <c r="A139" s="83">
        <v>8292</v>
      </c>
      <c r="B139" s="81" t="s">
        <v>193</v>
      </c>
      <c r="C139" s="80" t="s">
        <v>119</v>
      </c>
      <c r="D139" s="83">
        <v>8292</v>
      </c>
      <c r="E139" s="84" t="s">
        <v>98</v>
      </c>
      <c r="F139" s="94">
        <v>1.8</v>
      </c>
      <c r="G139" s="94">
        <v>1.5</v>
      </c>
      <c r="H139" s="95">
        <v>3.3</v>
      </c>
      <c r="I139" s="90">
        <v>3.3000000000000002E-2</v>
      </c>
      <c r="J139" s="87"/>
    </row>
    <row r="140" spans="1:10" x14ac:dyDescent="0.2">
      <c r="A140" s="83">
        <v>84</v>
      </c>
      <c r="B140" s="81" t="s">
        <v>504</v>
      </c>
      <c r="C140" s="80" t="s">
        <v>119</v>
      </c>
      <c r="D140" s="83">
        <v>84</v>
      </c>
      <c r="E140" s="84" t="s">
        <v>449</v>
      </c>
      <c r="F140" s="94">
        <v>0.65</v>
      </c>
      <c r="G140" s="94">
        <v>1</v>
      </c>
      <c r="H140" s="95">
        <v>1.65</v>
      </c>
      <c r="I140" s="90">
        <v>1.6500000000000001E-2</v>
      </c>
      <c r="J140" s="87"/>
    </row>
    <row r="141" spans="1:10" x14ac:dyDescent="0.2">
      <c r="A141" s="83">
        <v>842</v>
      </c>
      <c r="B141" s="81" t="s">
        <v>175</v>
      </c>
      <c r="C141" s="80" t="s">
        <v>119</v>
      </c>
      <c r="D141" s="83">
        <v>842</v>
      </c>
      <c r="E141" s="84" t="s">
        <v>80</v>
      </c>
      <c r="F141" s="94">
        <v>1.4</v>
      </c>
      <c r="G141" s="94">
        <v>2.2000000000000002</v>
      </c>
      <c r="H141" s="95">
        <v>3.6</v>
      </c>
      <c r="I141" s="90">
        <v>3.6000000000000004E-2</v>
      </c>
      <c r="J141" s="87"/>
    </row>
    <row r="142" spans="1:10" x14ac:dyDescent="0.2">
      <c r="A142" s="83">
        <v>85</v>
      </c>
      <c r="B142" s="81" t="s">
        <v>152</v>
      </c>
      <c r="C142" s="80" t="s">
        <v>119</v>
      </c>
      <c r="D142" s="83">
        <v>85</v>
      </c>
      <c r="E142" s="84" t="s">
        <v>50</v>
      </c>
      <c r="F142" s="94">
        <v>0.65</v>
      </c>
      <c r="G142" s="94">
        <v>0.35</v>
      </c>
      <c r="H142" s="95">
        <v>1</v>
      </c>
      <c r="I142" s="90">
        <v>0.01</v>
      </c>
      <c r="J142" s="87"/>
    </row>
    <row r="143" spans="1:10" x14ac:dyDescent="0.2">
      <c r="A143" s="83">
        <v>86</v>
      </c>
      <c r="B143" s="81" t="s">
        <v>505</v>
      </c>
      <c r="C143" s="80" t="s">
        <v>119</v>
      </c>
      <c r="D143" s="83">
        <v>86</v>
      </c>
      <c r="E143" s="84" t="s">
        <v>450</v>
      </c>
      <c r="F143" s="94">
        <v>0.8</v>
      </c>
      <c r="G143" s="94">
        <v>0.7</v>
      </c>
      <c r="H143" s="95">
        <v>1.5</v>
      </c>
      <c r="I143" s="90">
        <v>1.4999999999999999E-2</v>
      </c>
      <c r="J143" s="87"/>
    </row>
    <row r="144" spans="1:10" x14ac:dyDescent="0.2">
      <c r="A144" s="83">
        <v>869</v>
      </c>
      <c r="B144" s="81" t="s">
        <v>176</v>
      </c>
      <c r="C144" s="80" t="s">
        <v>119</v>
      </c>
      <c r="D144" s="83">
        <v>869</v>
      </c>
      <c r="E144" s="84" t="s">
        <v>81</v>
      </c>
      <c r="F144" s="94">
        <v>0.95</v>
      </c>
      <c r="G144" s="94">
        <v>0.8</v>
      </c>
      <c r="H144" s="95">
        <v>1.75</v>
      </c>
      <c r="I144" s="90">
        <v>1.7500000000000002E-2</v>
      </c>
      <c r="J144" s="87"/>
    </row>
    <row r="145" spans="1:10" x14ac:dyDescent="0.2">
      <c r="A145" s="83">
        <v>87</v>
      </c>
      <c r="B145" s="81" t="s">
        <v>153</v>
      </c>
      <c r="C145" s="80" t="s">
        <v>119</v>
      </c>
      <c r="D145" s="83">
        <v>87</v>
      </c>
      <c r="E145" s="84" t="s">
        <v>51</v>
      </c>
      <c r="F145" s="94">
        <v>0.8</v>
      </c>
      <c r="G145" s="94">
        <v>0.7</v>
      </c>
      <c r="H145" s="95">
        <v>1.5</v>
      </c>
      <c r="I145" s="90">
        <v>1.4999999999999999E-2</v>
      </c>
      <c r="J145" s="87"/>
    </row>
    <row r="146" spans="1:10" x14ac:dyDescent="0.2">
      <c r="A146" s="83">
        <v>88</v>
      </c>
      <c r="B146" s="81" t="s">
        <v>154</v>
      </c>
      <c r="C146" s="80" t="s">
        <v>119</v>
      </c>
      <c r="D146" s="83">
        <v>88</v>
      </c>
      <c r="E146" s="84" t="s">
        <v>52</v>
      </c>
      <c r="F146" s="94">
        <v>0.8</v>
      </c>
      <c r="G146" s="94">
        <v>0.7</v>
      </c>
      <c r="H146" s="95">
        <v>1.5</v>
      </c>
      <c r="I146" s="90">
        <v>1.4999999999999999E-2</v>
      </c>
      <c r="J146" s="87"/>
    </row>
    <row r="147" spans="1:10" x14ac:dyDescent="0.2">
      <c r="A147" s="83">
        <v>90</v>
      </c>
      <c r="B147" s="81" t="s">
        <v>155</v>
      </c>
      <c r="C147" s="80" t="s">
        <v>119</v>
      </c>
      <c r="D147" s="83">
        <v>90</v>
      </c>
      <c r="E147" s="84" t="s">
        <v>53</v>
      </c>
      <c r="F147" s="94">
        <v>0.75</v>
      </c>
      <c r="G147" s="94">
        <v>0.5</v>
      </c>
      <c r="H147" s="95">
        <v>1.25</v>
      </c>
      <c r="I147" s="90">
        <v>1.2500000000000001E-2</v>
      </c>
      <c r="J147" s="87"/>
    </row>
    <row r="148" spans="1:10" x14ac:dyDescent="0.2">
      <c r="A148" s="83">
        <v>91</v>
      </c>
      <c r="B148" s="81" t="s">
        <v>506</v>
      </c>
      <c r="C148" s="80" t="s">
        <v>119</v>
      </c>
      <c r="D148" s="83">
        <v>91</v>
      </c>
      <c r="E148" s="84" t="s">
        <v>451</v>
      </c>
      <c r="F148" s="94">
        <v>0.75</v>
      </c>
      <c r="G148" s="94">
        <v>0.5</v>
      </c>
      <c r="H148" s="95">
        <v>1.25</v>
      </c>
      <c r="I148" s="90">
        <v>1.2500000000000001E-2</v>
      </c>
      <c r="J148" s="87"/>
    </row>
    <row r="149" spans="1:10" x14ac:dyDescent="0.2">
      <c r="A149" s="83">
        <v>9104</v>
      </c>
      <c r="B149" s="81" t="s">
        <v>194</v>
      </c>
      <c r="C149" s="80" t="s">
        <v>119</v>
      </c>
      <c r="D149" s="83">
        <v>9104</v>
      </c>
      <c r="E149" s="84" t="s">
        <v>99</v>
      </c>
      <c r="F149" s="94">
        <v>1.75</v>
      </c>
      <c r="G149" s="94">
        <v>1.2</v>
      </c>
      <c r="H149" s="95">
        <v>2.95</v>
      </c>
      <c r="I149" s="90">
        <v>2.9500000000000002E-2</v>
      </c>
      <c r="J149" s="87"/>
    </row>
    <row r="150" spans="1:10" x14ac:dyDescent="0.2">
      <c r="A150" s="83">
        <v>92</v>
      </c>
      <c r="B150" s="81" t="s">
        <v>156</v>
      </c>
      <c r="C150" s="80" t="s">
        <v>119</v>
      </c>
      <c r="D150" s="83">
        <v>92</v>
      </c>
      <c r="E150" s="84" t="s">
        <v>54</v>
      </c>
      <c r="F150" s="94">
        <v>0.75</v>
      </c>
      <c r="G150" s="94">
        <v>0.5</v>
      </c>
      <c r="H150" s="95">
        <v>1.25</v>
      </c>
      <c r="I150" s="90">
        <v>1.2500000000000001E-2</v>
      </c>
      <c r="J150" s="87"/>
    </row>
    <row r="151" spans="1:10" x14ac:dyDescent="0.2">
      <c r="A151" s="83">
        <v>93</v>
      </c>
      <c r="B151" s="81" t="s">
        <v>507</v>
      </c>
      <c r="C151" s="80" t="s">
        <v>119</v>
      </c>
      <c r="D151" s="83">
        <v>93</v>
      </c>
      <c r="E151" s="84" t="s">
        <v>452</v>
      </c>
      <c r="F151" s="94">
        <v>1.7</v>
      </c>
      <c r="G151" s="94">
        <v>1.3</v>
      </c>
      <c r="H151" s="95">
        <v>3</v>
      </c>
      <c r="I151" s="90">
        <v>0.03</v>
      </c>
      <c r="J151" s="87"/>
    </row>
    <row r="152" spans="1:10" x14ac:dyDescent="0.2">
      <c r="A152" s="83" t="s">
        <v>107</v>
      </c>
      <c r="B152" s="81" t="s">
        <v>202</v>
      </c>
      <c r="C152" s="80" t="s">
        <v>119</v>
      </c>
      <c r="D152" s="83" t="s">
        <v>107</v>
      </c>
      <c r="E152" s="84" t="s">
        <v>108</v>
      </c>
      <c r="F152" s="94">
        <v>2.85</v>
      </c>
      <c r="G152" s="94">
        <v>3.35</v>
      </c>
      <c r="H152" s="95">
        <v>6.2</v>
      </c>
      <c r="I152" s="90">
        <v>6.2E-2</v>
      </c>
      <c r="J152" s="87"/>
    </row>
    <row r="153" spans="1:10" x14ac:dyDescent="0.2">
      <c r="A153" s="83">
        <v>94</v>
      </c>
      <c r="B153" s="81" t="s">
        <v>157</v>
      </c>
      <c r="C153" s="80" t="s">
        <v>119</v>
      </c>
      <c r="D153" s="83">
        <v>94</v>
      </c>
      <c r="E153" s="84" t="s">
        <v>55</v>
      </c>
      <c r="F153" s="94">
        <v>0.65</v>
      </c>
      <c r="G153" s="94">
        <v>1</v>
      </c>
      <c r="H153" s="95">
        <v>1.65</v>
      </c>
      <c r="I153" s="90">
        <v>1.6500000000000001E-2</v>
      </c>
      <c r="J153" s="87"/>
    </row>
    <row r="154" spans="1:10" x14ac:dyDescent="0.2">
      <c r="A154" s="83">
        <v>95</v>
      </c>
      <c r="B154" s="81" t="s">
        <v>508</v>
      </c>
      <c r="C154" s="80" t="s">
        <v>119</v>
      </c>
      <c r="D154" s="83">
        <v>95</v>
      </c>
      <c r="E154" s="84" t="s">
        <v>453</v>
      </c>
      <c r="F154" s="94">
        <v>1.5</v>
      </c>
      <c r="G154" s="94">
        <v>1.1000000000000001</v>
      </c>
      <c r="H154" s="95">
        <v>2.6</v>
      </c>
      <c r="I154" s="90">
        <v>2.6000000000000002E-2</v>
      </c>
      <c r="J154" s="87"/>
    </row>
    <row r="155" spans="1:10" x14ac:dyDescent="0.2">
      <c r="A155" s="83">
        <v>9524</v>
      </c>
      <c r="B155" s="81" t="s">
        <v>195</v>
      </c>
      <c r="C155" s="80" t="s">
        <v>119</v>
      </c>
      <c r="D155" s="83">
        <v>9524</v>
      </c>
      <c r="E155" s="84" t="s">
        <v>100</v>
      </c>
      <c r="F155" s="94">
        <v>2</v>
      </c>
      <c r="G155" s="94">
        <v>1.85</v>
      </c>
      <c r="H155" s="95">
        <v>3.85</v>
      </c>
      <c r="I155" s="90">
        <v>3.85E-2</v>
      </c>
      <c r="J155" s="87"/>
    </row>
    <row r="156" spans="1:10" x14ac:dyDescent="0.2">
      <c r="A156" s="83">
        <v>96</v>
      </c>
      <c r="B156" s="81" t="s">
        <v>509</v>
      </c>
      <c r="C156" s="80" t="s">
        <v>119</v>
      </c>
      <c r="D156" s="83">
        <v>96</v>
      </c>
      <c r="E156" s="84" t="s">
        <v>454</v>
      </c>
      <c r="F156" s="94">
        <v>0.85</v>
      </c>
      <c r="G156" s="94">
        <v>0.7</v>
      </c>
      <c r="H156" s="95">
        <v>1.55</v>
      </c>
      <c r="I156" s="90">
        <v>1.55E-2</v>
      </c>
      <c r="J156" s="87"/>
    </row>
    <row r="157" spans="1:10" x14ac:dyDescent="0.2">
      <c r="A157" s="83">
        <v>9602</v>
      </c>
      <c r="B157" s="81" t="s">
        <v>196</v>
      </c>
      <c r="C157" s="80" t="s">
        <v>119</v>
      </c>
      <c r="D157" s="83">
        <v>9602</v>
      </c>
      <c r="E157" s="84" t="s">
        <v>101</v>
      </c>
      <c r="F157" s="94">
        <v>0.65</v>
      </c>
      <c r="G157" s="94">
        <v>0.45</v>
      </c>
      <c r="H157" s="95">
        <v>1.1000000000000001</v>
      </c>
      <c r="I157" s="90">
        <v>1.1000000000000001E-2</v>
      </c>
      <c r="J157" s="87"/>
    </row>
    <row r="158" spans="1:10" x14ac:dyDescent="0.2">
      <c r="A158" s="83">
        <v>9603</v>
      </c>
      <c r="B158" s="81" t="s">
        <v>197</v>
      </c>
      <c r="C158" s="80" t="s">
        <v>119</v>
      </c>
      <c r="D158" s="83">
        <v>9603</v>
      </c>
      <c r="E158" s="84" t="s">
        <v>102</v>
      </c>
      <c r="F158" s="94">
        <v>1.8</v>
      </c>
      <c r="G158" s="94">
        <v>1.5</v>
      </c>
      <c r="H158" s="95">
        <v>3.3</v>
      </c>
      <c r="I158" s="90">
        <v>3.3000000000000002E-2</v>
      </c>
      <c r="J158" s="87"/>
    </row>
    <row r="159" spans="1:10" x14ac:dyDescent="0.2">
      <c r="A159" s="83">
        <v>9609</v>
      </c>
      <c r="B159" s="81" t="s">
        <v>198</v>
      </c>
      <c r="C159" s="80" t="s">
        <v>119</v>
      </c>
      <c r="D159" s="83">
        <v>9609</v>
      </c>
      <c r="E159" s="84" t="s">
        <v>103</v>
      </c>
      <c r="F159" s="94">
        <v>1.5</v>
      </c>
      <c r="G159" s="94">
        <v>1.1000000000000001</v>
      </c>
      <c r="H159" s="95">
        <v>2.6</v>
      </c>
      <c r="I159" s="90">
        <v>2.6000000000000002E-2</v>
      </c>
      <c r="J159" s="87"/>
    </row>
    <row r="160" spans="1:10" x14ac:dyDescent="0.2">
      <c r="A160" s="83">
        <v>97</v>
      </c>
      <c r="B160" s="81" t="s">
        <v>510</v>
      </c>
      <c r="C160" s="80" t="s">
        <v>119</v>
      </c>
      <c r="D160" s="83">
        <v>97</v>
      </c>
      <c r="E160" s="84" t="s">
        <v>419</v>
      </c>
      <c r="F160" s="94">
        <v>0.65</v>
      </c>
      <c r="G160" s="94">
        <v>0.45</v>
      </c>
      <c r="H160" s="95">
        <v>1.1000000000000001</v>
      </c>
      <c r="I160" s="90">
        <v>1.1000000000000001E-2</v>
      </c>
      <c r="J160" s="87"/>
    </row>
    <row r="161" spans="1:10" x14ac:dyDescent="0.2">
      <c r="A161" s="83">
        <v>99</v>
      </c>
      <c r="B161" s="81" t="s">
        <v>158</v>
      </c>
      <c r="C161" s="80" t="s">
        <v>119</v>
      </c>
      <c r="D161" s="83">
        <v>99</v>
      </c>
      <c r="E161" s="84" t="s">
        <v>56</v>
      </c>
      <c r="F161" s="94">
        <v>1.2</v>
      </c>
      <c r="G161" s="94">
        <v>1.1499999999999999</v>
      </c>
      <c r="H161" s="95">
        <v>2.35</v>
      </c>
      <c r="I161" s="90">
        <v>2.35E-2</v>
      </c>
      <c r="J161" s="87"/>
    </row>
    <row r="162" spans="1:10" x14ac:dyDescent="0.2">
      <c r="A162" s="83" t="s">
        <v>0</v>
      </c>
      <c r="B162" s="81" t="s">
        <v>199</v>
      </c>
      <c r="C162" s="80" t="s">
        <v>119</v>
      </c>
      <c r="D162" s="83" t="s">
        <v>0</v>
      </c>
      <c r="E162" s="84" t="s">
        <v>104</v>
      </c>
      <c r="F162" s="94">
        <v>0.8</v>
      </c>
      <c r="G162" s="94">
        <v>0.7</v>
      </c>
      <c r="H162" s="95">
        <v>1.5</v>
      </c>
      <c r="I162" s="90">
        <v>1.4999999999999999E-2</v>
      </c>
      <c r="J162" s="87"/>
    </row>
    <row r="163" spans="1:10" x14ac:dyDescent="0.2">
      <c r="A163" s="83" t="s">
        <v>1</v>
      </c>
      <c r="B163" s="81" t="s">
        <v>200</v>
      </c>
      <c r="C163" s="80" t="s">
        <v>119</v>
      </c>
      <c r="D163" s="83" t="s">
        <v>1</v>
      </c>
      <c r="E163" s="84" t="s">
        <v>105</v>
      </c>
      <c r="F163" s="94">
        <v>1</v>
      </c>
      <c r="G163" s="94">
        <v>1</v>
      </c>
      <c r="H163" s="95">
        <v>2</v>
      </c>
      <c r="I163" s="90">
        <v>0.02</v>
      </c>
      <c r="J163" s="87"/>
    </row>
    <row r="164" spans="1:10" x14ac:dyDescent="0.2">
      <c r="A164" s="83" t="s">
        <v>2</v>
      </c>
      <c r="B164" s="81" t="s">
        <v>511</v>
      </c>
      <c r="C164" s="80" t="s">
        <v>119</v>
      </c>
      <c r="D164" s="83" t="s">
        <v>2</v>
      </c>
      <c r="E164" s="84" t="s">
        <v>455</v>
      </c>
      <c r="F164" s="94">
        <v>3.35</v>
      </c>
      <c r="G164" s="94">
        <v>3.35</v>
      </c>
      <c r="H164" s="95">
        <v>6.7</v>
      </c>
      <c r="I164" s="90">
        <v>6.7000000000000004E-2</v>
      </c>
      <c r="J164" s="87"/>
    </row>
    <row r="165" spans="1:10" x14ac:dyDescent="0.2">
      <c r="A165" s="83" t="s">
        <v>3</v>
      </c>
      <c r="B165" s="81" t="s">
        <v>512</v>
      </c>
      <c r="C165" s="80" t="s">
        <v>119</v>
      </c>
      <c r="D165" s="83" t="s">
        <v>3</v>
      </c>
      <c r="E165" s="84" t="s">
        <v>456</v>
      </c>
      <c r="F165" s="94">
        <v>3.35</v>
      </c>
      <c r="G165" s="94">
        <v>3.35</v>
      </c>
      <c r="H165" s="95">
        <v>6.7</v>
      </c>
      <c r="I165" s="90">
        <v>6.7000000000000004E-2</v>
      </c>
      <c r="J165" s="87"/>
    </row>
    <row r="166" spans="1:10" x14ac:dyDescent="0.2">
      <c r="A166" s="83" t="s">
        <v>4</v>
      </c>
      <c r="B166" s="81" t="s">
        <v>201</v>
      </c>
      <c r="C166" s="80" t="s">
        <v>119</v>
      </c>
      <c r="D166" s="83" t="s">
        <v>4</v>
      </c>
      <c r="E166" s="84" t="s">
        <v>106</v>
      </c>
      <c r="F166" s="94">
        <v>2.1</v>
      </c>
      <c r="G166" s="94">
        <v>1.5</v>
      </c>
      <c r="H166" s="95">
        <v>3.6</v>
      </c>
      <c r="I166" s="90">
        <v>3.6000000000000004E-2</v>
      </c>
      <c r="J166" s="87"/>
    </row>
    <row r="167" spans="1:10" x14ac:dyDescent="0.2">
      <c r="A167" s="83" t="s">
        <v>5</v>
      </c>
      <c r="B167" s="81" t="s">
        <v>513</v>
      </c>
      <c r="C167" s="80" t="s">
        <v>119</v>
      </c>
      <c r="D167" s="83" t="s">
        <v>5</v>
      </c>
      <c r="E167" s="84" t="s">
        <v>420</v>
      </c>
      <c r="F167" s="94">
        <v>1.4</v>
      </c>
      <c r="G167" s="94">
        <v>2.2000000000000002</v>
      </c>
      <c r="H167" s="95">
        <v>3.6</v>
      </c>
      <c r="I167" s="90">
        <v>3.6000000000000004E-2</v>
      </c>
      <c r="J167" s="87"/>
    </row>
    <row r="168" spans="1:10" x14ac:dyDescent="0.2">
      <c r="J168" s="87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C97"/>
  <sheetViews>
    <sheetView workbookViewId="0">
      <selection activeCell="A17" sqref="A17"/>
    </sheetView>
  </sheetViews>
  <sheetFormatPr baseColWidth="10" defaultRowHeight="12" x14ac:dyDescent="0.2"/>
  <cols>
    <col min="1" max="1" width="39.28515625" style="55" bestFit="1" customWidth="1"/>
    <col min="2" max="2" width="13.5703125" style="50" bestFit="1" customWidth="1"/>
    <col min="3" max="3" width="36.140625" style="56" customWidth="1"/>
    <col min="4" max="4" width="51" style="54" customWidth="1"/>
    <col min="5" max="5" width="44.140625" style="50" bestFit="1" customWidth="1"/>
    <col min="6" max="6" width="36.140625" style="50" customWidth="1"/>
    <col min="7" max="16384" width="11.42578125" style="24"/>
  </cols>
  <sheetData>
    <row r="1" spans="1:6" x14ac:dyDescent="0.2">
      <c r="A1" s="69" t="s">
        <v>244</v>
      </c>
      <c r="C1" s="52" t="s">
        <v>264</v>
      </c>
    </row>
    <row r="2" spans="1:6" x14ac:dyDescent="0.2">
      <c r="A2" s="38" t="s">
        <v>119</v>
      </c>
      <c r="C2" s="63" t="s">
        <v>245</v>
      </c>
      <c r="D2" s="64" t="s">
        <v>311</v>
      </c>
      <c r="E2" s="78" t="s">
        <v>388</v>
      </c>
      <c r="F2" s="63" t="s">
        <v>387</v>
      </c>
    </row>
    <row r="3" spans="1:6" x14ac:dyDescent="0.2">
      <c r="A3" s="43" t="s">
        <v>245</v>
      </c>
      <c r="C3" s="63" t="s">
        <v>119</v>
      </c>
      <c r="D3" s="64" t="s">
        <v>119</v>
      </c>
      <c r="E3" s="78" t="s">
        <v>119</v>
      </c>
      <c r="F3" s="63" t="s">
        <v>119</v>
      </c>
    </row>
    <row r="4" spans="1:6" x14ac:dyDescent="0.2">
      <c r="A4" s="43" t="s">
        <v>311</v>
      </c>
      <c r="C4" s="65" t="s">
        <v>342</v>
      </c>
      <c r="D4" s="66" t="s">
        <v>342</v>
      </c>
      <c r="E4" s="66" t="s">
        <v>342</v>
      </c>
      <c r="F4" s="65" t="s">
        <v>342</v>
      </c>
    </row>
    <row r="5" spans="1:6" ht="30" x14ac:dyDescent="0.25">
      <c r="A5" s="43" t="s">
        <v>388</v>
      </c>
      <c r="C5" s="66" t="s">
        <v>246</v>
      </c>
      <c r="D5" s="66" t="s">
        <v>285</v>
      </c>
      <c r="E5" s="67" t="s">
        <v>339</v>
      </c>
      <c r="F5" s="67" t="s">
        <v>348</v>
      </c>
    </row>
    <row r="6" spans="1:6" ht="30" x14ac:dyDescent="0.25">
      <c r="A6" s="43" t="s">
        <v>387</v>
      </c>
      <c r="C6" s="66" t="s">
        <v>247</v>
      </c>
      <c r="D6" s="66" t="s">
        <v>286</v>
      </c>
      <c r="E6" s="67" t="s">
        <v>340</v>
      </c>
      <c r="F6" s="67" t="s">
        <v>341</v>
      </c>
    </row>
    <row r="7" spans="1:6" ht="24.75" x14ac:dyDescent="0.25">
      <c r="C7" s="66" t="s">
        <v>248</v>
      </c>
      <c r="D7" s="66" t="s">
        <v>287</v>
      </c>
      <c r="E7" s="67" t="s">
        <v>341</v>
      </c>
      <c r="F7" s="66"/>
    </row>
    <row r="8" spans="1:6" ht="36" x14ac:dyDescent="0.2">
      <c r="A8" s="40" t="s">
        <v>352</v>
      </c>
      <c r="C8" s="66" t="s">
        <v>249</v>
      </c>
      <c r="D8" s="66" t="s">
        <v>288</v>
      </c>
      <c r="E8" s="66"/>
      <c r="F8" s="66"/>
    </row>
    <row r="9" spans="1:6" ht="24" x14ac:dyDescent="0.2">
      <c r="A9" s="38" t="s">
        <v>119</v>
      </c>
      <c r="C9" s="66" t="s">
        <v>250</v>
      </c>
      <c r="D9" s="66" t="s">
        <v>289</v>
      </c>
      <c r="E9" s="66"/>
      <c r="F9" s="66"/>
    </row>
    <row r="10" spans="1:6" ht="48" x14ac:dyDescent="0.2">
      <c r="A10" s="38" t="s">
        <v>353</v>
      </c>
      <c r="C10" s="66" t="s">
        <v>251</v>
      </c>
      <c r="D10" s="66" t="s">
        <v>290</v>
      </c>
      <c r="E10" s="66"/>
      <c r="F10" s="66"/>
    </row>
    <row r="11" spans="1:6" ht="24" x14ac:dyDescent="0.2">
      <c r="A11" s="38" t="s">
        <v>354</v>
      </c>
      <c r="C11" s="66" t="s">
        <v>252</v>
      </c>
      <c r="D11" s="66" t="s">
        <v>291</v>
      </c>
      <c r="E11" s="66"/>
      <c r="F11" s="66"/>
    </row>
    <row r="12" spans="1:6" ht="24" x14ac:dyDescent="0.2">
      <c r="C12" s="66" t="s">
        <v>253</v>
      </c>
      <c r="D12" s="66" t="s">
        <v>292</v>
      </c>
      <c r="E12" s="66"/>
      <c r="F12" s="66"/>
    </row>
    <row r="13" spans="1:6" ht="60" x14ac:dyDescent="0.2">
      <c r="A13" s="40" t="s">
        <v>567</v>
      </c>
      <c r="C13" s="66" t="s">
        <v>254</v>
      </c>
      <c r="D13" s="66" t="s">
        <v>293</v>
      </c>
      <c r="E13" s="66"/>
      <c r="F13" s="66"/>
    </row>
    <row r="14" spans="1:6" ht="24" x14ac:dyDescent="0.2">
      <c r="A14" s="38" t="s">
        <v>119</v>
      </c>
      <c r="C14" s="66" t="s">
        <v>255</v>
      </c>
      <c r="D14" s="66" t="s">
        <v>294</v>
      </c>
      <c r="E14" s="66"/>
      <c r="F14" s="66"/>
    </row>
    <row r="15" spans="1:6" ht="48" x14ac:dyDescent="0.2">
      <c r="A15" s="38" t="s">
        <v>568</v>
      </c>
      <c r="C15" s="66" t="s">
        <v>256</v>
      </c>
      <c r="D15" s="66" t="s">
        <v>295</v>
      </c>
      <c r="E15" s="66"/>
      <c r="F15" s="66"/>
    </row>
    <row r="16" spans="1:6" ht="36" x14ac:dyDescent="0.2">
      <c r="A16" s="38" t="s">
        <v>569</v>
      </c>
      <c r="C16" s="66" t="s">
        <v>257</v>
      </c>
      <c r="D16" s="66" t="s">
        <v>296</v>
      </c>
      <c r="E16" s="66"/>
      <c r="F16" s="66"/>
    </row>
    <row r="17" spans="3:6" ht="48" x14ac:dyDescent="0.2">
      <c r="C17" s="66" t="s">
        <v>258</v>
      </c>
      <c r="D17" s="66" t="s">
        <v>297</v>
      </c>
      <c r="E17" s="66"/>
      <c r="F17" s="66"/>
    </row>
    <row r="18" spans="3:6" ht="24" x14ac:dyDescent="0.2">
      <c r="C18" s="66" t="s">
        <v>259</v>
      </c>
      <c r="D18" s="66" t="s">
        <v>298</v>
      </c>
      <c r="E18" s="66"/>
      <c r="F18" s="66"/>
    </row>
    <row r="19" spans="3:6" ht="24" x14ac:dyDescent="0.2">
      <c r="C19" s="66" t="s">
        <v>260</v>
      </c>
      <c r="D19" s="66" t="s">
        <v>299</v>
      </c>
      <c r="E19" s="66"/>
      <c r="F19" s="66"/>
    </row>
    <row r="20" spans="3:6" x14ac:dyDescent="0.2">
      <c r="C20" s="66" t="s">
        <v>261</v>
      </c>
      <c r="D20" s="66" t="s">
        <v>300</v>
      </c>
      <c r="E20" s="66"/>
      <c r="F20" s="66"/>
    </row>
    <row r="21" spans="3:6" x14ac:dyDescent="0.2">
      <c r="C21" s="66" t="s">
        <v>262</v>
      </c>
      <c r="D21" s="66" t="s">
        <v>252</v>
      </c>
      <c r="E21" s="66"/>
      <c r="F21" s="66"/>
    </row>
    <row r="22" spans="3:6" x14ac:dyDescent="0.2">
      <c r="C22" s="68"/>
      <c r="D22" s="66" t="s">
        <v>301</v>
      </c>
      <c r="E22" s="66"/>
      <c r="F22" s="66"/>
    </row>
    <row r="23" spans="3:6" x14ac:dyDescent="0.2">
      <c r="C23" s="68"/>
      <c r="D23" s="66" t="s">
        <v>302</v>
      </c>
      <c r="E23" s="66"/>
      <c r="F23" s="66"/>
    </row>
    <row r="24" spans="3:6" x14ac:dyDescent="0.2">
      <c r="C24" s="68"/>
      <c r="D24" s="66" t="s">
        <v>246</v>
      </c>
      <c r="E24" s="66"/>
      <c r="F24" s="66"/>
    </row>
    <row r="25" spans="3:6" ht="24" x14ac:dyDescent="0.2">
      <c r="C25" s="68"/>
      <c r="D25" s="66" t="s">
        <v>247</v>
      </c>
      <c r="E25" s="66"/>
      <c r="F25" s="66"/>
    </row>
    <row r="26" spans="3:6" ht="24" x14ac:dyDescent="0.2">
      <c r="C26" s="68"/>
      <c r="D26" s="66" t="s">
        <v>303</v>
      </c>
      <c r="E26" s="66"/>
      <c r="F26" s="66"/>
    </row>
    <row r="27" spans="3:6" ht="24" x14ac:dyDescent="0.2">
      <c r="C27" s="68"/>
      <c r="D27" s="66" t="s">
        <v>304</v>
      </c>
      <c r="E27" s="66"/>
      <c r="F27" s="66"/>
    </row>
    <row r="28" spans="3:6" x14ac:dyDescent="0.2">
      <c r="C28" s="68"/>
      <c r="D28" s="66" t="s">
        <v>305</v>
      </c>
      <c r="E28" s="66"/>
      <c r="F28" s="66"/>
    </row>
    <row r="29" spans="3:6" x14ac:dyDescent="0.2">
      <c r="C29" s="68"/>
      <c r="D29" s="66" t="s">
        <v>306</v>
      </c>
      <c r="E29" s="66"/>
      <c r="F29" s="66"/>
    </row>
    <row r="30" spans="3:6" x14ac:dyDescent="0.2">
      <c r="C30" s="68"/>
      <c r="D30" s="66" t="s">
        <v>307</v>
      </c>
      <c r="E30" s="66"/>
      <c r="F30" s="66"/>
    </row>
    <row r="31" spans="3:6" ht="24" x14ac:dyDescent="0.2">
      <c r="C31" s="68"/>
      <c r="D31" s="66" t="s">
        <v>308</v>
      </c>
      <c r="E31" s="66"/>
      <c r="F31" s="66"/>
    </row>
    <row r="32" spans="3:6" x14ac:dyDescent="0.2">
      <c r="C32" s="68"/>
      <c r="D32" s="66" t="s">
        <v>309</v>
      </c>
      <c r="E32" s="66"/>
      <c r="F32" s="66"/>
    </row>
    <row r="33" spans="2:29" x14ac:dyDescent="0.2">
      <c r="C33" s="68"/>
      <c r="D33" s="66" t="s">
        <v>310</v>
      </c>
      <c r="E33" s="66"/>
      <c r="F33" s="66"/>
    </row>
    <row r="36" spans="2:29" x14ac:dyDescent="0.2">
      <c r="B36" s="55"/>
      <c r="C36" s="50"/>
      <c r="D36" s="56"/>
      <c r="E36" s="54"/>
    </row>
    <row r="37" spans="2:29" s="53" customFormat="1" ht="24" x14ac:dyDescent="0.2">
      <c r="B37" s="55"/>
      <c r="C37" s="50"/>
      <c r="D37" s="57"/>
      <c r="E37" s="58" t="s">
        <v>263</v>
      </c>
      <c r="F37" s="50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2:29" s="49" customFormat="1" ht="24" x14ac:dyDescent="0.2">
      <c r="B38" s="59" t="s">
        <v>244</v>
      </c>
      <c r="C38" s="52" t="s">
        <v>264</v>
      </c>
      <c r="D38" s="60" t="s">
        <v>266</v>
      </c>
      <c r="E38" s="52" t="s">
        <v>267</v>
      </c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2:29" x14ac:dyDescent="0.2">
      <c r="B39" s="61" t="s">
        <v>245</v>
      </c>
      <c r="C39" s="101" t="s">
        <v>342</v>
      </c>
      <c r="D39" s="102"/>
      <c r="E39" s="54"/>
      <c r="F39" s="62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2:29" ht="36" x14ac:dyDescent="0.2">
      <c r="B40" s="61" t="s">
        <v>245</v>
      </c>
      <c r="C40" s="39" t="s">
        <v>246</v>
      </c>
      <c r="D40" s="103" t="s">
        <v>265</v>
      </c>
      <c r="E40" s="58" t="s">
        <v>268</v>
      </c>
      <c r="F40" s="51"/>
    </row>
    <row r="41" spans="2:29" ht="36" x14ac:dyDescent="0.2">
      <c r="B41" s="61" t="s">
        <v>245</v>
      </c>
      <c r="C41" s="39" t="s">
        <v>247</v>
      </c>
      <c r="D41" s="103" t="s">
        <v>265</v>
      </c>
      <c r="E41" s="58" t="s">
        <v>269</v>
      </c>
      <c r="F41" s="51"/>
    </row>
    <row r="42" spans="2:29" ht="36" x14ac:dyDescent="0.2">
      <c r="B42" s="61" t="s">
        <v>245</v>
      </c>
      <c r="C42" s="39" t="s">
        <v>248</v>
      </c>
      <c r="D42" s="103" t="s">
        <v>265</v>
      </c>
      <c r="E42" s="58" t="s">
        <v>270</v>
      </c>
      <c r="F42" s="51"/>
    </row>
    <row r="43" spans="2:29" ht="36" x14ac:dyDescent="0.2">
      <c r="B43" s="61" t="s">
        <v>245</v>
      </c>
      <c r="C43" s="39" t="s">
        <v>249</v>
      </c>
      <c r="D43" s="103" t="s">
        <v>265</v>
      </c>
      <c r="E43" s="58" t="s">
        <v>271</v>
      </c>
      <c r="F43" s="51"/>
    </row>
    <row r="44" spans="2:29" ht="36" x14ac:dyDescent="0.2">
      <c r="B44" s="61" t="s">
        <v>245</v>
      </c>
      <c r="C44" s="39" t="s">
        <v>250</v>
      </c>
      <c r="D44" s="103" t="s">
        <v>265</v>
      </c>
      <c r="E44" s="58" t="s">
        <v>272</v>
      </c>
      <c r="F44" s="51"/>
    </row>
    <row r="45" spans="2:29" ht="36" x14ac:dyDescent="0.2">
      <c r="B45" s="61" t="s">
        <v>245</v>
      </c>
      <c r="C45" s="39" t="s">
        <v>251</v>
      </c>
      <c r="D45" s="103" t="s">
        <v>265</v>
      </c>
      <c r="E45" s="58" t="s">
        <v>273</v>
      </c>
      <c r="F45" s="51"/>
    </row>
    <row r="46" spans="2:29" ht="36" x14ac:dyDescent="0.2">
      <c r="B46" s="61" t="s">
        <v>245</v>
      </c>
      <c r="C46" s="39" t="s">
        <v>252</v>
      </c>
      <c r="D46" s="103" t="s">
        <v>265</v>
      </c>
      <c r="E46" s="58" t="s">
        <v>274</v>
      </c>
      <c r="F46" s="51"/>
    </row>
    <row r="47" spans="2:29" ht="36" x14ac:dyDescent="0.2">
      <c r="B47" s="61" t="s">
        <v>245</v>
      </c>
      <c r="C47" s="39" t="s">
        <v>253</v>
      </c>
      <c r="D47" s="103" t="s">
        <v>265</v>
      </c>
      <c r="E47" s="58" t="s">
        <v>275</v>
      </c>
      <c r="F47" s="51"/>
    </row>
    <row r="48" spans="2:29" ht="60" x14ac:dyDescent="0.2">
      <c r="B48" s="61" t="s">
        <v>245</v>
      </c>
      <c r="C48" s="39" t="s">
        <v>254</v>
      </c>
      <c r="D48" s="103" t="s">
        <v>265</v>
      </c>
      <c r="E48" s="54" t="s">
        <v>276</v>
      </c>
    </row>
    <row r="49" spans="2:5" ht="24" x14ac:dyDescent="0.2">
      <c r="B49" s="61" t="s">
        <v>245</v>
      </c>
      <c r="C49" s="39" t="s">
        <v>255</v>
      </c>
      <c r="D49" s="103" t="s">
        <v>265</v>
      </c>
      <c r="E49" s="54"/>
    </row>
    <row r="50" spans="2:5" ht="36" x14ac:dyDescent="0.2">
      <c r="B50" s="61" t="s">
        <v>245</v>
      </c>
      <c r="C50" s="39" t="s">
        <v>256</v>
      </c>
      <c r="D50" s="103" t="s">
        <v>265</v>
      </c>
      <c r="E50" s="54" t="s">
        <v>277</v>
      </c>
    </row>
    <row r="51" spans="2:5" ht="36" x14ac:dyDescent="0.2">
      <c r="B51" s="61" t="s">
        <v>245</v>
      </c>
      <c r="C51" s="39" t="s">
        <v>257</v>
      </c>
      <c r="D51" s="103" t="s">
        <v>265</v>
      </c>
      <c r="E51" s="54" t="s">
        <v>278</v>
      </c>
    </row>
    <row r="52" spans="2:5" ht="48" x14ac:dyDescent="0.2">
      <c r="B52" s="61" t="s">
        <v>245</v>
      </c>
      <c r="C52" s="39" t="s">
        <v>258</v>
      </c>
      <c r="D52" s="103" t="s">
        <v>265</v>
      </c>
      <c r="E52" s="54" t="s">
        <v>279</v>
      </c>
    </row>
    <row r="53" spans="2:5" ht="36" x14ac:dyDescent="0.2">
      <c r="B53" s="61" t="s">
        <v>245</v>
      </c>
      <c r="C53" s="39" t="s">
        <v>259</v>
      </c>
      <c r="D53" s="103" t="s">
        <v>265</v>
      </c>
      <c r="E53" s="54" t="s">
        <v>280</v>
      </c>
    </row>
    <row r="54" spans="2:5" ht="36" x14ac:dyDescent="0.2">
      <c r="B54" s="61" t="s">
        <v>245</v>
      </c>
      <c r="C54" s="39" t="s">
        <v>260</v>
      </c>
      <c r="D54" s="103" t="s">
        <v>265</v>
      </c>
      <c r="E54" s="54" t="s">
        <v>281</v>
      </c>
    </row>
    <row r="55" spans="2:5" ht="36" x14ac:dyDescent="0.2">
      <c r="B55" s="61" t="s">
        <v>245</v>
      </c>
      <c r="C55" s="39" t="s">
        <v>261</v>
      </c>
      <c r="D55" s="103" t="s">
        <v>283</v>
      </c>
      <c r="E55" s="54" t="s">
        <v>282</v>
      </c>
    </row>
    <row r="56" spans="2:5" ht="36" x14ac:dyDescent="0.2">
      <c r="B56" s="61" t="s">
        <v>245</v>
      </c>
      <c r="C56" s="39" t="s">
        <v>262</v>
      </c>
      <c r="D56" s="103" t="s">
        <v>283</v>
      </c>
      <c r="E56" s="54" t="s">
        <v>284</v>
      </c>
    </row>
    <row r="57" spans="2:5" x14ac:dyDescent="0.2">
      <c r="B57" s="61" t="s">
        <v>311</v>
      </c>
      <c r="C57" s="39" t="s">
        <v>342</v>
      </c>
      <c r="D57" s="103"/>
      <c r="E57" s="54"/>
    </row>
    <row r="58" spans="2:5" ht="36" x14ac:dyDescent="0.2">
      <c r="B58" s="61" t="s">
        <v>311</v>
      </c>
      <c r="C58" s="39" t="s">
        <v>285</v>
      </c>
      <c r="D58" s="103" t="s">
        <v>283</v>
      </c>
      <c r="E58" s="54" t="s">
        <v>337</v>
      </c>
    </row>
    <row r="59" spans="2:5" ht="36" x14ac:dyDescent="0.2">
      <c r="B59" s="61" t="s">
        <v>311</v>
      </c>
      <c r="C59" s="39" t="s">
        <v>286</v>
      </c>
      <c r="D59" s="103" t="s">
        <v>283</v>
      </c>
      <c r="E59" s="54" t="s">
        <v>336</v>
      </c>
    </row>
    <row r="60" spans="2:5" ht="36" x14ac:dyDescent="0.2">
      <c r="B60" s="61" t="s">
        <v>311</v>
      </c>
      <c r="C60" s="39" t="s">
        <v>287</v>
      </c>
      <c r="D60" s="103"/>
      <c r="E60" s="54" t="s">
        <v>312</v>
      </c>
    </row>
    <row r="61" spans="2:5" ht="48" x14ac:dyDescent="0.2">
      <c r="B61" s="61" t="s">
        <v>311</v>
      </c>
      <c r="C61" s="39" t="s">
        <v>288</v>
      </c>
      <c r="D61" s="103" t="s">
        <v>265</v>
      </c>
      <c r="E61" s="54" t="s">
        <v>335</v>
      </c>
    </row>
    <row r="62" spans="2:5" ht="36" x14ac:dyDescent="0.2">
      <c r="B62" s="61" t="s">
        <v>311</v>
      </c>
      <c r="C62" s="39" t="s">
        <v>289</v>
      </c>
      <c r="D62" s="103" t="s">
        <v>265</v>
      </c>
      <c r="E62" s="54" t="s">
        <v>334</v>
      </c>
    </row>
    <row r="63" spans="2:5" ht="72" x14ac:dyDescent="0.2">
      <c r="B63" s="61" t="s">
        <v>311</v>
      </c>
      <c r="C63" s="39" t="s">
        <v>290</v>
      </c>
      <c r="D63" s="103" t="s">
        <v>265</v>
      </c>
      <c r="E63" s="54" t="s">
        <v>333</v>
      </c>
    </row>
    <row r="64" spans="2:5" ht="36" x14ac:dyDescent="0.2">
      <c r="B64" s="61" t="s">
        <v>311</v>
      </c>
      <c r="C64" s="39" t="s">
        <v>291</v>
      </c>
      <c r="D64" s="103" t="s">
        <v>265</v>
      </c>
      <c r="E64" s="54" t="s">
        <v>332</v>
      </c>
    </row>
    <row r="65" spans="2:5" ht="36" x14ac:dyDescent="0.2">
      <c r="B65" s="61" t="s">
        <v>311</v>
      </c>
      <c r="C65" s="39" t="s">
        <v>292</v>
      </c>
      <c r="D65" s="103" t="s">
        <v>265</v>
      </c>
      <c r="E65" s="54" t="s">
        <v>331</v>
      </c>
    </row>
    <row r="66" spans="2:5" ht="36" x14ac:dyDescent="0.2">
      <c r="B66" s="61" t="s">
        <v>311</v>
      </c>
      <c r="C66" s="39" t="s">
        <v>293</v>
      </c>
      <c r="D66" s="103" t="s">
        <v>265</v>
      </c>
      <c r="E66" s="54" t="s">
        <v>330</v>
      </c>
    </row>
    <row r="67" spans="2:5" ht="36" x14ac:dyDescent="0.2">
      <c r="B67" s="61" t="s">
        <v>311</v>
      </c>
      <c r="C67" s="39" t="s">
        <v>294</v>
      </c>
      <c r="D67" s="103" t="s">
        <v>265</v>
      </c>
      <c r="E67" s="54" t="s">
        <v>329</v>
      </c>
    </row>
    <row r="68" spans="2:5" ht="60" x14ac:dyDescent="0.2">
      <c r="B68" s="61" t="s">
        <v>311</v>
      </c>
      <c r="C68" s="39" t="s">
        <v>295</v>
      </c>
      <c r="D68" s="103" t="s">
        <v>265</v>
      </c>
      <c r="E68" s="54" t="s">
        <v>328</v>
      </c>
    </row>
    <row r="69" spans="2:5" ht="36" x14ac:dyDescent="0.2">
      <c r="B69" s="61" t="s">
        <v>311</v>
      </c>
      <c r="C69" s="39" t="s">
        <v>296</v>
      </c>
      <c r="D69" s="103" t="s">
        <v>265</v>
      </c>
      <c r="E69" s="54" t="s">
        <v>327</v>
      </c>
    </row>
    <row r="70" spans="2:5" ht="36" x14ac:dyDescent="0.2">
      <c r="B70" s="61" t="s">
        <v>311</v>
      </c>
      <c r="C70" s="39" t="s">
        <v>297</v>
      </c>
      <c r="D70" s="103" t="s">
        <v>265</v>
      </c>
      <c r="E70" s="54" t="s">
        <v>326</v>
      </c>
    </row>
    <row r="71" spans="2:5" ht="36" x14ac:dyDescent="0.2">
      <c r="B71" s="61" t="s">
        <v>311</v>
      </c>
      <c r="C71" s="39" t="s">
        <v>298</v>
      </c>
      <c r="D71" s="103" t="s">
        <v>265</v>
      </c>
      <c r="E71" s="54" t="s">
        <v>325</v>
      </c>
    </row>
    <row r="72" spans="2:5" ht="36" x14ac:dyDescent="0.2">
      <c r="B72" s="61" t="s">
        <v>311</v>
      </c>
      <c r="C72" s="39" t="s">
        <v>299</v>
      </c>
      <c r="D72" s="103" t="s">
        <v>283</v>
      </c>
      <c r="E72" s="54" t="s">
        <v>324</v>
      </c>
    </row>
    <row r="73" spans="2:5" ht="36" x14ac:dyDescent="0.2">
      <c r="B73" s="61" t="s">
        <v>311</v>
      </c>
      <c r="C73" s="39" t="s">
        <v>300</v>
      </c>
      <c r="D73" s="103" t="s">
        <v>265</v>
      </c>
      <c r="E73" s="54" t="s">
        <v>323</v>
      </c>
    </row>
    <row r="74" spans="2:5" ht="36" x14ac:dyDescent="0.2">
      <c r="B74" s="61" t="s">
        <v>311</v>
      </c>
      <c r="C74" s="39" t="s">
        <v>252</v>
      </c>
      <c r="D74" s="103" t="s">
        <v>265</v>
      </c>
      <c r="E74" s="54" t="s">
        <v>322</v>
      </c>
    </row>
    <row r="75" spans="2:5" ht="36" x14ac:dyDescent="0.2">
      <c r="B75" s="61" t="s">
        <v>311</v>
      </c>
      <c r="C75" s="39" t="s">
        <v>301</v>
      </c>
      <c r="D75" s="103" t="s">
        <v>283</v>
      </c>
      <c r="E75" s="54" t="s">
        <v>321</v>
      </c>
    </row>
    <row r="76" spans="2:5" ht="36" x14ac:dyDescent="0.2">
      <c r="B76" s="61" t="s">
        <v>311</v>
      </c>
      <c r="C76" s="39" t="s">
        <v>302</v>
      </c>
      <c r="D76" s="103" t="s">
        <v>265</v>
      </c>
      <c r="E76" s="54" t="s">
        <v>320</v>
      </c>
    </row>
    <row r="77" spans="2:5" ht="36" x14ac:dyDescent="0.2">
      <c r="B77" s="61" t="s">
        <v>311</v>
      </c>
      <c r="C77" s="39" t="s">
        <v>246</v>
      </c>
      <c r="D77" s="103" t="s">
        <v>265</v>
      </c>
      <c r="E77" s="54" t="s">
        <v>319</v>
      </c>
    </row>
    <row r="78" spans="2:5" ht="36" x14ac:dyDescent="0.2">
      <c r="B78" s="61" t="s">
        <v>311</v>
      </c>
      <c r="C78" s="39" t="s">
        <v>247</v>
      </c>
      <c r="D78" s="103" t="s">
        <v>265</v>
      </c>
      <c r="E78" s="54" t="s">
        <v>318</v>
      </c>
    </row>
    <row r="79" spans="2:5" ht="36" x14ac:dyDescent="0.2">
      <c r="B79" s="61" t="s">
        <v>311</v>
      </c>
      <c r="C79" s="39" t="s">
        <v>303</v>
      </c>
      <c r="D79" s="103" t="s">
        <v>283</v>
      </c>
      <c r="E79" s="54" t="s">
        <v>317</v>
      </c>
    </row>
    <row r="80" spans="2:5" ht="36" x14ac:dyDescent="0.2">
      <c r="B80" s="61" t="s">
        <v>311</v>
      </c>
      <c r="C80" s="39" t="s">
        <v>304</v>
      </c>
      <c r="D80" s="103" t="s">
        <v>283</v>
      </c>
      <c r="E80" s="54" t="s">
        <v>316</v>
      </c>
    </row>
    <row r="81" spans="2:5" ht="36" x14ac:dyDescent="0.2">
      <c r="B81" s="61" t="s">
        <v>311</v>
      </c>
      <c r="C81" s="39" t="s">
        <v>305</v>
      </c>
      <c r="D81" s="103" t="s">
        <v>283</v>
      </c>
      <c r="E81" s="54" t="s">
        <v>315</v>
      </c>
    </row>
    <row r="82" spans="2:5" ht="36" x14ac:dyDescent="0.2">
      <c r="B82" s="61" t="s">
        <v>311</v>
      </c>
      <c r="C82" s="39" t="s">
        <v>306</v>
      </c>
      <c r="D82" s="103" t="s">
        <v>265</v>
      </c>
      <c r="E82" s="54" t="s">
        <v>314</v>
      </c>
    </row>
    <row r="83" spans="2:5" ht="36" x14ac:dyDescent="0.2">
      <c r="B83" s="61" t="s">
        <v>311</v>
      </c>
      <c r="C83" s="39" t="s">
        <v>307</v>
      </c>
      <c r="D83" s="103" t="s">
        <v>265</v>
      </c>
      <c r="E83" s="54" t="s">
        <v>313</v>
      </c>
    </row>
    <row r="84" spans="2:5" ht="36" x14ac:dyDescent="0.2">
      <c r="B84" s="61" t="s">
        <v>311</v>
      </c>
      <c r="C84" s="39" t="s">
        <v>308</v>
      </c>
      <c r="D84" s="103" t="s">
        <v>283</v>
      </c>
      <c r="E84" s="54" t="s">
        <v>312</v>
      </c>
    </row>
    <row r="85" spans="2:5" ht="36" x14ac:dyDescent="0.2">
      <c r="B85" s="61" t="s">
        <v>311</v>
      </c>
      <c r="C85" s="39" t="s">
        <v>309</v>
      </c>
      <c r="D85" s="103" t="s">
        <v>283</v>
      </c>
      <c r="E85" s="54" t="s">
        <v>312</v>
      </c>
    </row>
    <row r="86" spans="2:5" ht="36" x14ac:dyDescent="0.2">
      <c r="B86" s="61" t="s">
        <v>311</v>
      </c>
      <c r="C86" s="39" t="s">
        <v>310</v>
      </c>
      <c r="D86" s="103" t="s">
        <v>283</v>
      </c>
      <c r="E86" s="54" t="s">
        <v>312</v>
      </c>
    </row>
    <row r="87" spans="2:5" ht="36" x14ac:dyDescent="0.2">
      <c r="B87" s="61" t="s">
        <v>338</v>
      </c>
      <c r="C87" s="39" t="s">
        <v>342</v>
      </c>
      <c r="D87" s="103" t="s">
        <v>265</v>
      </c>
      <c r="E87" s="54" t="s">
        <v>343</v>
      </c>
    </row>
    <row r="88" spans="2:5" ht="36" x14ac:dyDescent="0.2">
      <c r="B88" s="61" t="s">
        <v>338</v>
      </c>
      <c r="C88" s="104" t="s">
        <v>339</v>
      </c>
      <c r="D88" s="103" t="s">
        <v>265</v>
      </c>
      <c r="E88" s="54" t="s">
        <v>344</v>
      </c>
    </row>
    <row r="89" spans="2:5" ht="36" x14ac:dyDescent="0.2">
      <c r="B89" s="61" t="s">
        <v>338</v>
      </c>
      <c r="C89" s="104" t="s">
        <v>340</v>
      </c>
      <c r="D89" s="103" t="s">
        <v>265</v>
      </c>
      <c r="E89" s="54" t="s">
        <v>345</v>
      </c>
    </row>
    <row r="90" spans="2:5" ht="36" x14ac:dyDescent="0.2">
      <c r="B90" s="61" t="s">
        <v>338</v>
      </c>
      <c r="C90" s="104" t="s">
        <v>341</v>
      </c>
      <c r="D90" s="103" t="s">
        <v>265</v>
      </c>
      <c r="E90" s="54" t="s">
        <v>346</v>
      </c>
    </row>
    <row r="91" spans="2:5" ht="24" x14ac:dyDescent="0.2">
      <c r="B91" s="61" t="s">
        <v>347</v>
      </c>
      <c r="C91" s="101" t="s">
        <v>342</v>
      </c>
      <c r="D91" s="103"/>
      <c r="E91" s="54"/>
    </row>
    <row r="92" spans="2:5" ht="36" x14ac:dyDescent="0.2">
      <c r="B92" s="61" t="s">
        <v>347</v>
      </c>
      <c r="C92" s="104" t="s">
        <v>348</v>
      </c>
      <c r="D92" s="103" t="s">
        <v>265</v>
      </c>
      <c r="E92" s="54" t="s">
        <v>349</v>
      </c>
    </row>
    <row r="93" spans="2:5" ht="36" x14ac:dyDescent="0.2">
      <c r="B93" s="61" t="s">
        <v>347</v>
      </c>
      <c r="C93" s="104" t="s">
        <v>341</v>
      </c>
      <c r="D93" s="103" t="s">
        <v>265</v>
      </c>
      <c r="E93" s="54" t="s">
        <v>350</v>
      </c>
    </row>
    <row r="94" spans="2:5" x14ac:dyDescent="0.2">
      <c r="B94" s="61"/>
      <c r="C94" s="39"/>
      <c r="D94" s="103"/>
      <c r="E94" s="54"/>
    </row>
    <row r="95" spans="2:5" x14ac:dyDescent="0.2">
      <c r="B95" s="55"/>
      <c r="C95" s="50"/>
      <c r="D95" s="56"/>
      <c r="E95" s="54"/>
    </row>
    <row r="96" spans="2:5" x14ac:dyDescent="0.2">
      <c r="B96" s="55"/>
      <c r="C96" s="50"/>
      <c r="D96" s="56"/>
      <c r="E96" s="54"/>
    </row>
    <row r="97" spans="2:5" x14ac:dyDescent="0.2">
      <c r="B97" s="55"/>
      <c r="C97" s="50"/>
      <c r="D97" s="56"/>
      <c r="E97" s="54"/>
    </row>
  </sheetData>
  <autoFilter ref="B38:E93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2"/>
    </sheetView>
  </sheetViews>
  <sheetFormatPr baseColWidth="10" defaultRowHeight="15" x14ac:dyDescent="0.25"/>
  <cols>
    <col min="1" max="1" width="60.28515625" style="96" customWidth="1"/>
    <col min="2" max="16384" width="11.42578125" style="96"/>
  </cols>
  <sheetData>
    <row r="1" spans="1:1" ht="60" x14ac:dyDescent="0.25">
      <c r="A1" s="99" t="s">
        <v>560</v>
      </c>
    </row>
    <row r="2" spans="1:1" x14ac:dyDescent="0.25">
      <c r="A2" s="98"/>
    </row>
    <row r="3" spans="1:1" x14ac:dyDescent="0.25">
      <c r="A3" s="98"/>
    </row>
    <row r="4" spans="1:1" x14ac:dyDescent="0.25">
      <c r="A4" s="98" t="s">
        <v>555</v>
      </c>
    </row>
    <row r="5" spans="1:1" x14ac:dyDescent="0.25">
      <c r="A5" s="98"/>
    </row>
    <row r="6" spans="1:1" x14ac:dyDescent="0.25">
      <c r="A6" s="98" t="s">
        <v>556</v>
      </c>
    </row>
    <row r="7" spans="1:1" x14ac:dyDescent="0.25">
      <c r="A7" s="98"/>
    </row>
    <row r="8" spans="1:1" x14ac:dyDescent="0.25">
      <c r="A8" s="98" t="s">
        <v>557</v>
      </c>
    </row>
    <row r="9" spans="1:1" x14ac:dyDescent="0.25">
      <c r="A9" s="98"/>
    </row>
    <row r="10" spans="1:1" x14ac:dyDescent="0.25">
      <c r="A10" s="98" t="s">
        <v>558</v>
      </c>
    </row>
    <row r="11" spans="1:1" x14ac:dyDescent="0.25">
      <c r="A11" s="98"/>
    </row>
    <row r="12" spans="1:1" x14ac:dyDescent="0.25">
      <c r="A12" s="100" t="s">
        <v>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Càlcul cost max subvenció</vt:lpstr>
      <vt:lpstr>Grup i tipus de cotització </vt:lpstr>
      <vt:lpstr>CNAE </vt:lpstr>
      <vt:lpstr>Models de Contractes</vt:lpstr>
      <vt:lpstr>Càlcul indemnització</vt:lpstr>
      <vt:lpstr>'Càlcul cost max subvenció'!Área_de_impresión</vt:lpstr>
      <vt:lpstr>CONTRACTE_EN_PRACTIQUES</vt:lpstr>
      <vt:lpstr>CONTRACTE_PER_LA_FORMACIO_I_APRENENTAGE</vt:lpstr>
      <vt:lpstr>INDEFINIT</vt:lpstr>
      <vt:lpstr>Models_de_Contracte</vt:lpstr>
      <vt:lpstr>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Élices</dc:creator>
  <cp:lastModifiedBy>Antonio Ortiz Cuesta</cp:lastModifiedBy>
  <cp:lastPrinted>2021-02-22T12:56:04Z</cp:lastPrinted>
  <dcterms:created xsi:type="dcterms:W3CDTF">2018-08-20T09:40:26Z</dcterms:created>
  <dcterms:modified xsi:type="dcterms:W3CDTF">2021-02-22T12:59:20Z</dcterms:modified>
</cp:coreProperties>
</file>